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autoCompressPictures="0"/>
  <mc:AlternateContent xmlns:mc="http://schemas.openxmlformats.org/markup-compatibility/2006">
    <mc:Choice Requires="x15">
      <x15ac:absPath xmlns:x15ac="http://schemas.microsoft.com/office/spreadsheetml/2010/11/ac" url="P:\GEARQ\ADELMO\2025\LICITAÇÃO MANUTENÇÃO PREDIAL\"/>
    </mc:Choice>
  </mc:AlternateContent>
  <xr:revisionPtr revIDLastSave="0" documentId="8_{B9E2D437-FF9E-4020-97FB-86FE9A1653F8}" xr6:coauthVersionLast="47" xr6:coauthVersionMax="47" xr10:uidLastSave="{00000000-0000-0000-0000-000000000000}"/>
  <bookViews>
    <workbookView xWindow="-120" yWindow="-120" windowWidth="29040" windowHeight="17640" tabRatio="934" activeTab="7" xr2:uid="{00000000-000D-0000-FFFF-FFFF00000000}"/>
  </bookViews>
  <sheets>
    <sheet name="ENCARREGADO  GERAL" sheetId="16" r:id="rId1"/>
    <sheet name="Bombeiro hidráulico" sheetId="9" r:id="rId2"/>
    <sheet name="PEDREIRO" sheetId="10" r:id="rId3"/>
    <sheet name="PINTOR" sheetId="11" r:id="rId4"/>
    <sheet name="CABISTA DE REDE" sheetId="13" r:id="rId5"/>
    <sheet name="Uniformes" sheetId="8" r:id="rId6"/>
    <sheet name="Eletri expediente" sheetId="24" r:id="rId7"/>
    <sheet name="Elet Plant Diur (2)" sheetId="17" r:id="rId8"/>
    <sheet name="Elet Plant Not (3)" sheetId="19" r:id="rId9"/>
    <sheet name="Téc Ref Exper (2)" sheetId="12" r:id="rId10"/>
    <sheet name="Téc .Ref. Plant Diur (4)" sheetId="20" r:id="rId11"/>
    <sheet name="Téc. Refri Plant Not (4)" sheetId="21" r:id="rId12"/>
    <sheet name="Téc Em Manut. AC" sheetId="14" r:id="rId13"/>
    <sheet name="Espec.Em Mamut.SIST. INC" sheetId="15" r:id="rId14"/>
    <sheet name="Engenheiro Eletric" sheetId="22" r:id="rId15"/>
    <sheet name="Engenheiro Mec (2)" sheetId="23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49" i="20" l="1"/>
  <c r="J25" i="21"/>
  <c r="J29" i="21" s="1"/>
  <c r="J29" i="12"/>
  <c r="J23" i="19"/>
  <c r="J25" i="19" s="1"/>
  <c r="J23" i="24"/>
  <c r="J29" i="24" s="1"/>
  <c r="J24" i="17"/>
  <c r="J49" i="24"/>
  <c r="J50" i="24"/>
  <c r="J51" i="24"/>
  <c r="I46" i="24"/>
  <c r="I71" i="24"/>
  <c r="J91" i="24"/>
  <c r="J95" i="24"/>
  <c r="J103" i="24"/>
  <c r="J123" i="24" s="1"/>
  <c r="J142" i="24"/>
  <c r="J136" i="24"/>
  <c r="C125" i="24"/>
  <c r="C123" i="24"/>
  <c r="C122" i="24"/>
  <c r="C121" i="24"/>
  <c r="C120" i="24"/>
  <c r="C119" i="24"/>
  <c r="I114" i="24"/>
  <c r="I83" i="24"/>
  <c r="I85" i="24"/>
  <c r="I87" i="24"/>
  <c r="L78" i="24"/>
  <c r="L79" i="24"/>
  <c r="L80" i="24"/>
  <c r="L81" i="24"/>
  <c r="I73" i="24"/>
  <c r="I35" i="24"/>
  <c r="J29" i="23"/>
  <c r="J35" i="23"/>
  <c r="J60" i="23" s="1"/>
  <c r="J46" i="23"/>
  <c r="J61" i="23" s="1"/>
  <c r="J49" i="23"/>
  <c r="J51" i="23"/>
  <c r="J57" i="23"/>
  <c r="J62" i="23" s="1"/>
  <c r="I46" i="23"/>
  <c r="I71" i="23"/>
  <c r="J73" i="23"/>
  <c r="J121" i="23" s="1"/>
  <c r="J77" i="23"/>
  <c r="J87" i="23"/>
  <c r="J94" i="23" s="1"/>
  <c r="J96" i="23" s="1"/>
  <c r="J122" i="23" s="1"/>
  <c r="J91" i="23"/>
  <c r="J95" i="23"/>
  <c r="J103" i="23"/>
  <c r="J123" i="23"/>
  <c r="J142" i="23"/>
  <c r="J136" i="23"/>
  <c r="C125" i="23"/>
  <c r="C123" i="23"/>
  <c r="C122" i="23"/>
  <c r="C121" i="23"/>
  <c r="C120" i="23"/>
  <c r="C119" i="23"/>
  <c r="I114" i="23"/>
  <c r="I83" i="23"/>
  <c r="I85" i="23"/>
  <c r="I87" i="23"/>
  <c r="L78" i="23"/>
  <c r="L79" i="23"/>
  <c r="L80" i="23"/>
  <c r="L81" i="23"/>
  <c r="I73" i="23"/>
  <c r="I35" i="23"/>
  <c r="J51" i="22"/>
  <c r="J49" i="22"/>
  <c r="J29" i="22"/>
  <c r="J38" i="22" s="1"/>
  <c r="J33" i="22"/>
  <c r="J40" i="22"/>
  <c r="J42" i="22"/>
  <c r="J44" i="22"/>
  <c r="J45" i="22"/>
  <c r="J50" i="22"/>
  <c r="J67" i="22"/>
  <c r="J68" i="22"/>
  <c r="J69" i="22"/>
  <c r="J70" i="22"/>
  <c r="J73" i="22" s="1"/>
  <c r="J121" i="22" s="1"/>
  <c r="I46" i="22"/>
  <c r="I71" i="22"/>
  <c r="J71" i="22"/>
  <c r="J72" i="22"/>
  <c r="J77" i="22"/>
  <c r="J78" i="22"/>
  <c r="J87" i="22" s="1"/>
  <c r="J94" i="22" s="1"/>
  <c r="J96" i="22" s="1"/>
  <c r="J122" i="22" s="1"/>
  <c r="J79" i="22"/>
  <c r="J80" i="22"/>
  <c r="J81" i="22"/>
  <c r="J82" i="22"/>
  <c r="J84" i="22"/>
  <c r="J86" i="22"/>
  <c r="J91" i="22"/>
  <c r="J95" i="22"/>
  <c r="J103" i="22"/>
  <c r="J123" i="22"/>
  <c r="J142" i="22"/>
  <c r="J136" i="22"/>
  <c r="C125" i="22"/>
  <c r="C123" i="22"/>
  <c r="C122" i="22"/>
  <c r="C121" i="22"/>
  <c r="C120" i="22"/>
  <c r="C119" i="22"/>
  <c r="I114" i="22"/>
  <c r="I83" i="22"/>
  <c r="I85" i="22"/>
  <c r="I87" i="22"/>
  <c r="L78" i="22"/>
  <c r="L79" i="22"/>
  <c r="L80" i="22"/>
  <c r="L81" i="22"/>
  <c r="I73" i="22"/>
  <c r="I35" i="22"/>
  <c r="J49" i="21"/>
  <c r="J50" i="21"/>
  <c r="J51" i="21"/>
  <c r="I46" i="21"/>
  <c r="I71" i="21"/>
  <c r="J91" i="21"/>
  <c r="J95" i="21"/>
  <c r="J103" i="21"/>
  <c r="J123" i="21" s="1"/>
  <c r="J142" i="21"/>
  <c r="J136" i="21"/>
  <c r="C125" i="21"/>
  <c r="C123" i="21"/>
  <c r="C122" i="21"/>
  <c r="C121" i="21"/>
  <c r="C120" i="21"/>
  <c r="C119" i="21"/>
  <c r="I114" i="21"/>
  <c r="I83" i="21"/>
  <c r="I85" i="21"/>
  <c r="I87" i="21"/>
  <c r="L78" i="21"/>
  <c r="L79" i="21"/>
  <c r="L80" i="21"/>
  <c r="L81" i="21"/>
  <c r="I73" i="21"/>
  <c r="I35" i="21"/>
  <c r="J29" i="20"/>
  <c r="J38" i="20" s="1"/>
  <c r="J40" i="20"/>
  <c r="J41" i="20"/>
  <c r="J42" i="20"/>
  <c r="J44" i="20"/>
  <c r="J45" i="20"/>
  <c r="J50" i="20"/>
  <c r="J51" i="20"/>
  <c r="J67" i="20"/>
  <c r="J68" i="20"/>
  <c r="J69" i="20"/>
  <c r="J73" i="20" s="1"/>
  <c r="J121" i="20" s="1"/>
  <c r="J70" i="20"/>
  <c r="I46" i="20"/>
  <c r="I71" i="20"/>
  <c r="J71" i="20"/>
  <c r="J72" i="20"/>
  <c r="J77" i="20"/>
  <c r="J78" i="20"/>
  <c r="J79" i="20"/>
  <c r="J80" i="20"/>
  <c r="J87" i="20" s="1"/>
  <c r="J94" i="20" s="1"/>
  <c r="J96" i="20" s="1"/>
  <c r="J122" i="20" s="1"/>
  <c r="J81" i="20"/>
  <c r="J82" i="20"/>
  <c r="J84" i="20"/>
  <c r="J86" i="20"/>
  <c r="J91" i="20"/>
  <c r="J95" i="20"/>
  <c r="J103" i="20"/>
  <c r="J123" i="20"/>
  <c r="J142" i="20"/>
  <c r="J136" i="20"/>
  <c r="C125" i="20"/>
  <c r="C123" i="20"/>
  <c r="C122" i="20"/>
  <c r="C121" i="20"/>
  <c r="C120" i="20"/>
  <c r="C119" i="20"/>
  <c r="I114" i="20"/>
  <c r="I83" i="20"/>
  <c r="I85" i="20"/>
  <c r="I87" i="20"/>
  <c r="I73" i="20"/>
  <c r="I35" i="20"/>
  <c r="J49" i="19"/>
  <c r="J50" i="19"/>
  <c r="J51" i="19"/>
  <c r="J57" i="19" s="1"/>
  <c r="J62" i="19" s="1"/>
  <c r="I46" i="19"/>
  <c r="I71" i="19"/>
  <c r="J91" i="19"/>
  <c r="J95" i="19"/>
  <c r="J103" i="19"/>
  <c r="J123" i="19"/>
  <c r="J142" i="19"/>
  <c r="J136" i="19"/>
  <c r="C125" i="19"/>
  <c r="C123" i="19"/>
  <c r="C122" i="19"/>
  <c r="C121" i="19"/>
  <c r="C120" i="19"/>
  <c r="C119" i="19"/>
  <c r="I114" i="19"/>
  <c r="I83" i="19"/>
  <c r="I85" i="19"/>
  <c r="I87" i="19"/>
  <c r="L78" i="19"/>
  <c r="L79" i="19"/>
  <c r="L80" i="19"/>
  <c r="L81" i="19"/>
  <c r="I73" i="19"/>
  <c r="I35" i="19"/>
  <c r="J52" i="17"/>
  <c r="J50" i="17"/>
  <c r="J30" i="17"/>
  <c r="J120" i="17" s="1"/>
  <c r="J51" i="17"/>
  <c r="I47" i="17"/>
  <c r="I72" i="17"/>
  <c r="J92" i="17"/>
  <c r="J96" i="17"/>
  <c r="J104" i="17"/>
  <c r="J124" i="17" s="1"/>
  <c r="J143" i="17"/>
  <c r="J137" i="17"/>
  <c r="C126" i="17"/>
  <c r="C124" i="17"/>
  <c r="C123" i="17"/>
  <c r="C122" i="17"/>
  <c r="C121" i="17"/>
  <c r="C120" i="17"/>
  <c r="I115" i="17"/>
  <c r="I84" i="17"/>
  <c r="I86" i="17"/>
  <c r="I88" i="17"/>
  <c r="I74" i="17"/>
  <c r="I36" i="17"/>
  <c r="J29" i="16"/>
  <c r="J119" i="16" s="1"/>
  <c r="J49" i="16"/>
  <c r="J50" i="16"/>
  <c r="J51" i="16"/>
  <c r="I46" i="16"/>
  <c r="I71" i="16"/>
  <c r="J91" i="16"/>
  <c r="J95" i="16"/>
  <c r="J142" i="16"/>
  <c r="J136" i="16"/>
  <c r="C125" i="16"/>
  <c r="C123" i="16"/>
  <c r="C122" i="16"/>
  <c r="C121" i="16"/>
  <c r="C120" i="16"/>
  <c r="C119" i="16"/>
  <c r="I114" i="16"/>
  <c r="I83" i="16"/>
  <c r="I85" i="16"/>
  <c r="I87" i="16"/>
  <c r="L78" i="16"/>
  <c r="L79" i="16"/>
  <c r="L80" i="16"/>
  <c r="L81" i="16"/>
  <c r="I73" i="16"/>
  <c r="I35" i="16"/>
  <c r="J29" i="15"/>
  <c r="J38" i="15" s="1"/>
  <c r="J34" i="15"/>
  <c r="J40" i="15"/>
  <c r="J41" i="15"/>
  <c r="J42" i="15"/>
  <c r="J43" i="15"/>
  <c r="J44" i="15"/>
  <c r="J45" i="15"/>
  <c r="J49" i="15"/>
  <c r="J50" i="15"/>
  <c r="J51" i="15"/>
  <c r="J57" i="15"/>
  <c r="J62" i="15" s="1"/>
  <c r="J67" i="15"/>
  <c r="J68" i="15"/>
  <c r="J69" i="15"/>
  <c r="J73" i="15" s="1"/>
  <c r="J121" i="15" s="1"/>
  <c r="J70" i="15"/>
  <c r="I46" i="15"/>
  <c r="I71" i="15"/>
  <c r="J71" i="15"/>
  <c r="J72" i="15"/>
  <c r="J77" i="15"/>
  <c r="J78" i="15"/>
  <c r="J79" i="15"/>
  <c r="J87" i="15" s="1"/>
  <c r="J94" i="15" s="1"/>
  <c r="J96" i="15" s="1"/>
  <c r="J122" i="15" s="1"/>
  <c r="J80" i="15"/>
  <c r="J81" i="15"/>
  <c r="J82" i="15"/>
  <c r="J84" i="15"/>
  <c r="J86" i="15"/>
  <c r="J91" i="15"/>
  <c r="J95" i="15"/>
  <c r="J103" i="15"/>
  <c r="J123" i="15" s="1"/>
  <c r="J142" i="15"/>
  <c r="J136" i="15"/>
  <c r="C125" i="15"/>
  <c r="C123" i="15"/>
  <c r="C122" i="15"/>
  <c r="C121" i="15"/>
  <c r="C120" i="15"/>
  <c r="C119" i="15"/>
  <c r="I114" i="15"/>
  <c r="I83" i="15"/>
  <c r="I85" i="15"/>
  <c r="I87" i="15"/>
  <c r="L78" i="15"/>
  <c r="L79" i="15"/>
  <c r="L80" i="15"/>
  <c r="L81" i="15"/>
  <c r="I73" i="15"/>
  <c r="I35" i="15"/>
  <c r="J29" i="14"/>
  <c r="J33" i="14" s="1"/>
  <c r="J119" i="14"/>
  <c r="J40" i="14"/>
  <c r="J41" i="14"/>
  <c r="J42" i="14"/>
  <c r="J43" i="14"/>
  <c r="J44" i="14"/>
  <c r="J45" i="14"/>
  <c r="J49" i="14"/>
  <c r="J50" i="14"/>
  <c r="J57" i="14" s="1"/>
  <c r="J62" i="14" s="1"/>
  <c r="J51" i="14"/>
  <c r="J67" i="14"/>
  <c r="J68" i="14"/>
  <c r="J69" i="14"/>
  <c r="J73" i="14" s="1"/>
  <c r="J121" i="14" s="1"/>
  <c r="J70" i="14"/>
  <c r="I46" i="14"/>
  <c r="I71" i="14"/>
  <c r="J71" i="14"/>
  <c r="J72" i="14"/>
  <c r="J77" i="14"/>
  <c r="J87" i="14" s="1"/>
  <c r="J94" i="14" s="1"/>
  <c r="J96" i="14" s="1"/>
  <c r="J122" i="14" s="1"/>
  <c r="J78" i="14"/>
  <c r="J79" i="14"/>
  <c r="J80" i="14"/>
  <c r="J81" i="14"/>
  <c r="J82" i="14"/>
  <c r="J84" i="14"/>
  <c r="J86" i="14"/>
  <c r="J91" i="14"/>
  <c r="J95" i="14"/>
  <c r="J103" i="14"/>
  <c r="J123" i="14" s="1"/>
  <c r="J142" i="14"/>
  <c r="J136" i="14"/>
  <c r="C125" i="14"/>
  <c r="C123" i="14"/>
  <c r="C122" i="14"/>
  <c r="C121" i="14"/>
  <c r="C120" i="14"/>
  <c r="C119" i="14"/>
  <c r="I114" i="14"/>
  <c r="I83" i="14"/>
  <c r="I85" i="14"/>
  <c r="I87" i="14"/>
  <c r="L78" i="14"/>
  <c r="L79" i="14"/>
  <c r="L80" i="14"/>
  <c r="L81" i="14"/>
  <c r="I73" i="14"/>
  <c r="I35" i="14"/>
  <c r="J23" i="13"/>
  <c r="J29" i="13" s="1"/>
  <c r="J33" i="13" s="1"/>
  <c r="J49" i="13"/>
  <c r="J50" i="13"/>
  <c r="J51" i="13"/>
  <c r="I46" i="13"/>
  <c r="I71" i="13"/>
  <c r="J91" i="13"/>
  <c r="J95" i="13"/>
  <c r="J103" i="13"/>
  <c r="J123" i="13" s="1"/>
  <c r="J142" i="13"/>
  <c r="J136" i="13"/>
  <c r="C125" i="13"/>
  <c r="C123" i="13"/>
  <c r="C122" i="13"/>
  <c r="C121" i="13"/>
  <c r="C120" i="13"/>
  <c r="C119" i="13"/>
  <c r="I114" i="13"/>
  <c r="I83" i="13"/>
  <c r="I85" i="13"/>
  <c r="I87" i="13"/>
  <c r="L78" i="13"/>
  <c r="L79" i="13"/>
  <c r="L80" i="13"/>
  <c r="L81" i="13"/>
  <c r="I73" i="13"/>
  <c r="I35" i="13"/>
  <c r="J119" i="12"/>
  <c r="J33" i="12"/>
  <c r="J34" i="12"/>
  <c r="J35" i="12"/>
  <c r="J60" i="12" s="1"/>
  <c r="J38" i="12"/>
  <c r="J39" i="12"/>
  <c r="J40" i="12"/>
  <c r="J41" i="12"/>
  <c r="J42" i="12"/>
  <c r="J46" i="12" s="1"/>
  <c r="J61" i="12" s="1"/>
  <c r="J43" i="12"/>
  <c r="J44" i="12"/>
  <c r="J45" i="12"/>
  <c r="J49" i="12"/>
  <c r="J50" i="12"/>
  <c r="J51" i="12"/>
  <c r="J67" i="12"/>
  <c r="J68" i="12"/>
  <c r="J69" i="12"/>
  <c r="J73" i="12" s="1"/>
  <c r="J121" i="12" s="1"/>
  <c r="J70" i="12"/>
  <c r="I46" i="12"/>
  <c r="I71" i="12"/>
  <c r="J71" i="12"/>
  <c r="J72" i="12"/>
  <c r="J77" i="12"/>
  <c r="J78" i="12"/>
  <c r="J79" i="12"/>
  <c r="J80" i="12"/>
  <c r="J87" i="12" s="1"/>
  <c r="J94" i="12" s="1"/>
  <c r="J96" i="12" s="1"/>
  <c r="J122" i="12" s="1"/>
  <c r="J81" i="12"/>
  <c r="J82" i="12"/>
  <c r="J84" i="12"/>
  <c r="J86" i="12"/>
  <c r="J91" i="12"/>
  <c r="J95" i="12"/>
  <c r="J103" i="12"/>
  <c r="J123" i="12" s="1"/>
  <c r="J142" i="12"/>
  <c r="J136" i="12"/>
  <c r="C125" i="12"/>
  <c r="C123" i="12"/>
  <c r="C122" i="12"/>
  <c r="C121" i="12"/>
  <c r="C120" i="12"/>
  <c r="C119" i="12"/>
  <c r="I114" i="12"/>
  <c r="I83" i="12"/>
  <c r="I85" i="12"/>
  <c r="I87" i="12"/>
  <c r="L78" i="12"/>
  <c r="L79" i="12"/>
  <c r="L80" i="12"/>
  <c r="L81" i="12"/>
  <c r="I73" i="12"/>
  <c r="I35" i="12"/>
  <c r="J23" i="11"/>
  <c r="J29" i="11" s="1"/>
  <c r="J49" i="11"/>
  <c r="J50" i="11"/>
  <c r="J51" i="11"/>
  <c r="J57" i="11"/>
  <c r="J62" i="11" s="1"/>
  <c r="I46" i="11"/>
  <c r="I71" i="11"/>
  <c r="J91" i="11"/>
  <c r="J95" i="11"/>
  <c r="J103" i="11"/>
  <c r="J123" i="11" s="1"/>
  <c r="J142" i="11"/>
  <c r="J136" i="11"/>
  <c r="C125" i="11"/>
  <c r="C123" i="11"/>
  <c r="C122" i="11"/>
  <c r="C121" i="11"/>
  <c r="C120" i="11"/>
  <c r="C119" i="11"/>
  <c r="I114" i="11"/>
  <c r="I83" i="11"/>
  <c r="I85" i="11"/>
  <c r="I87" i="11"/>
  <c r="L78" i="11"/>
  <c r="L79" i="11"/>
  <c r="L80" i="11"/>
  <c r="L81" i="11"/>
  <c r="I73" i="11"/>
  <c r="I35" i="11"/>
  <c r="J23" i="10"/>
  <c r="J29" i="10"/>
  <c r="J119" i="10" s="1"/>
  <c r="J49" i="10"/>
  <c r="J50" i="10"/>
  <c r="J51" i="10"/>
  <c r="I46" i="10"/>
  <c r="I71" i="10"/>
  <c r="J91" i="10"/>
  <c r="J95" i="10"/>
  <c r="J103" i="10"/>
  <c r="J123" i="10" s="1"/>
  <c r="J142" i="10"/>
  <c r="J136" i="10"/>
  <c r="C125" i="10"/>
  <c r="C123" i="10"/>
  <c r="C122" i="10"/>
  <c r="C121" i="10"/>
  <c r="C120" i="10"/>
  <c r="C119" i="10"/>
  <c r="I114" i="10"/>
  <c r="I83" i="10"/>
  <c r="I85" i="10"/>
  <c r="I87" i="10"/>
  <c r="L78" i="10"/>
  <c r="L79" i="10"/>
  <c r="L80" i="10"/>
  <c r="L81" i="10"/>
  <c r="I73" i="10"/>
  <c r="I35" i="10"/>
  <c r="J29" i="9"/>
  <c r="J38" i="9" s="1"/>
  <c r="J45" i="9"/>
  <c r="J49" i="9"/>
  <c r="J50" i="9"/>
  <c r="J51" i="9"/>
  <c r="J67" i="9"/>
  <c r="J68" i="9"/>
  <c r="J69" i="9"/>
  <c r="J73" i="9" s="1"/>
  <c r="J121" i="9" s="1"/>
  <c r="J70" i="9"/>
  <c r="I46" i="9"/>
  <c r="I71" i="9"/>
  <c r="J71" i="9"/>
  <c r="J72" i="9"/>
  <c r="J77" i="9"/>
  <c r="J78" i="9"/>
  <c r="J79" i="9"/>
  <c r="J80" i="9"/>
  <c r="J81" i="9"/>
  <c r="J84" i="9"/>
  <c r="J86" i="9"/>
  <c r="J91" i="9"/>
  <c r="J95" i="9"/>
  <c r="J103" i="9"/>
  <c r="J123" i="9" s="1"/>
  <c r="J142" i="9"/>
  <c r="J136" i="9"/>
  <c r="C125" i="9"/>
  <c r="C123" i="9"/>
  <c r="C122" i="9"/>
  <c r="C121" i="9"/>
  <c r="C120" i="9"/>
  <c r="C119" i="9"/>
  <c r="I114" i="9"/>
  <c r="I83" i="9"/>
  <c r="I85" i="9"/>
  <c r="I87" i="9"/>
  <c r="L78" i="9"/>
  <c r="L79" i="9"/>
  <c r="L80" i="9"/>
  <c r="L81" i="9"/>
  <c r="I73" i="9"/>
  <c r="I35" i="9"/>
  <c r="E3" i="8"/>
  <c r="E4" i="8"/>
  <c r="E5" i="8"/>
  <c r="E6" i="8"/>
  <c r="E7" i="8"/>
  <c r="E8" i="8"/>
  <c r="E9" i="8"/>
  <c r="E10" i="8" l="1"/>
  <c r="J99" i="16" s="1"/>
  <c r="J103" i="16" s="1"/>
  <c r="J63" i="23"/>
  <c r="J120" i="23" s="1"/>
  <c r="J124" i="23" s="1"/>
  <c r="J57" i="22"/>
  <c r="J62" i="22" s="1"/>
  <c r="J43" i="22"/>
  <c r="J34" i="22"/>
  <c r="J35" i="22" s="1"/>
  <c r="J60" i="22" s="1"/>
  <c r="J41" i="22"/>
  <c r="J119" i="22"/>
  <c r="J39" i="22"/>
  <c r="J46" i="22" s="1"/>
  <c r="J61" i="22" s="1"/>
  <c r="J33" i="15"/>
  <c r="J35" i="15" s="1"/>
  <c r="J60" i="15" s="1"/>
  <c r="J119" i="15"/>
  <c r="J39" i="15"/>
  <c r="J46" i="15" s="1"/>
  <c r="J61" i="15" s="1"/>
  <c r="J39" i="14"/>
  <c r="J38" i="14"/>
  <c r="J46" i="14" s="1"/>
  <c r="J61" i="14" s="1"/>
  <c r="J34" i="14"/>
  <c r="J35" i="14" s="1"/>
  <c r="J60" i="14" s="1"/>
  <c r="J63" i="14" s="1"/>
  <c r="J120" i="14" s="1"/>
  <c r="J124" i="14" s="1"/>
  <c r="J57" i="21"/>
  <c r="J62" i="21" s="1"/>
  <c r="J38" i="21"/>
  <c r="J72" i="21"/>
  <c r="J82" i="21"/>
  <c r="J71" i="21"/>
  <c r="J39" i="21"/>
  <c r="J67" i="21"/>
  <c r="J84" i="21"/>
  <c r="J40" i="21"/>
  <c r="J68" i="21"/>
  <c r="J86" i="21"/>
  <c r="J45" i="21"/>
  <c r="J119" i="21"/>
  <c r="J41" i="21"/>
  <c r="J69" i="21"/>
  <c r="J77" i="21"/>
  <c r="J33" i="21"/>
  <c r="J35" i="21" s="1"/>
  <c r="J60" i="21" s="1"/>
  <c r="J42" i="21"/>
  <c r="J70" i="21"/>
  <c r="J78" i="21"/>
  <c r="J81" i="21"/>
  <c r="J34" i="21"/>
  <c r="J43" i="21"/>
  <c r="J79" i="21"/>
  <c r="J44" i="21"/>
  <c r="J80" i="21"/>
  <c r="J57" i="20"/>
  <c r="J62" i="20" s="1"/>
  <c r="J43" i="20"/>
  <c r="J34" i="20"/>
  <c r="J33" i="20"/>
  <c r="J35" i="20" s="1"/>
  <c r="J60" i="20" s="1"/>
  <c r="J119" i="20"/>
  <c r="J39" i="20"/>
  <c r="J46" i="20" s="1"/>
  <c r="J61" i="20" s="1"/>
  <c r="J57" i="12"/>
  <c r="J62" i="12" s="1"/>
  <c r="J63" i="12" s="1"/>
  <c r="J120" i="12" s="1"/>
  <c r="J124" i="12" s="1"/>
  <c r="J29" i="19"/>
  <c r="J58" i="17"/>
  <c r="J63" i="17" s="1"/>
  <c r="J41" i="17"/>
  <c r="J78" i="17"/>
  <c r="J70" i="17"/>
  <c r="J40" i="17"/>
  <c r="J87" i="17"/>
  <c r="J69" i="17"/>
  <c r="J39" i="17"/>
  <c r="J47" i="17" s="1"/>
  <c r="J62" i="17" s="1"/>
  <c r="J85" i="17"/>
  <c r="J68" i="17"/>
  <c r="J46" i="17"/>
  <c r="J83" i="17"/>
  <c r="J73" i="17"/>
  <c r="J45" i="17"/>
  <c r="J71" i="17"/>
  <c r="J82" i="17"/>
  <c r="J72" i="17"/>
  <c r="J44" i="17"/>
  <c r="J35" i="17"/>
  <c r="J79" i="17"/>
  <c r="J81" i="17"/>
  <c r="J43" i="17"/>
  <c r="J34" i="17"/>
  <c r="J36" i="17" s="1"/>
  <c r="J61" i="17" s="1"/>
  <c r="J80" i="17"/>
  <c r="J42" i="17"/>
  <c r="J57" i="24"/>
  <c r="J62" i="24" s="1"/>
  <c r="J119" i="24"/>
  <c r="J41" i="24"/>
  <c r="J69" i="24"/>
  <c r="J77" i="24"/>
  <c r="J72" i="24"/>
  <c r="J82" i="24"/>
  <c r="J33" i="24"/>
  <c r="J42" i="24"/>
  <c r="J70" i="24"/>
  <c r="J78" i="24"/>
  <c r="J38" i="24"/>
  <c r="J34" i="24"/>
  <c r="J43" i="24"/>
  <c r="J79" i="24"/>
  <c r="J44" i="24"/>
  <c r="J80" i="24"/>
  <c r="J45" i="24"/>
  <c r="J71" i="24"/>
  <c r="J81" i="24"/>
  <c r="J39" i="24"/>
  <c r="J67" i="24"/>
  <c r="J84" i="24"/>
  <c r="J40" i="24"/>
  <c r="J68" i="24"/>
  <c r="J86" i="24"/>
  <c r="J38" i="11"/>
  <c r="J41" i="11"/>
  <c r="J72" i="11"/>
  <c r="J86" i="11"/>
  <c r="J71" i="11"/>
  <c r="J42" i="11"/>
  <c r="J67" i="11"/>
  <c r="J77" i="11"/>
  <c r="J43" i="11"/>
  <c r="J68" i="11"/>
  <c r="J78" i="11"/>
  <c r="J44" i="11"/>
  <c r="J69" i="11"/>
  <c r="J79" i="11"/>
  <c r="J45" i="11"/>
  <c r="J70" i="11"/>
  <c r="J80" i="11"/>
  <c r="J84" i="11"/>
  <c r="J33" i="11"/>
  <c r="J35" i="11" s="1"/>
  <c r="J60" i="11" s="1"/>
  <c r="J81" i="11"/>
  <c r="J34" i="11"/>
  <c r="J82" i="11"/>
  <c r="J40" i="11"/>
  <c r="J119" i="11"/>
  <c r="J39" i="11"/>
  <c r="J57" i="10"/>
  <c r="J62" i="10" s="1"/>
  <c r="J77" i="10"/>
  <c r="J67" i="10"/>
  <c r="J86" i="10"/>
  <c r="J72" i="10"/>
  <c r="J68" i="10"/>
  <c r="J84" i="10"/>
  <c r="J71" i="10"/>
  <c r="J82" i="10"/>
  <c r="J81" i="10"/>
  <c r="J44" i="10"/>
  <c r="J78" i="10"/>
  <c r="J80" i="10"/>
  <c r="J70" i="10"/>
  <c r="J40" i="10"/>
  <c r="J79" i="10"/>
  <c r="J69" i="10"/>
  <c r="J73" i="10" s="1"/>
  <c r="J121" i="10" s="1"/>
  <c r="J38" i="10"/>
  <c r="J39" i="10"/>
  <c r="J45" i="10"/>
  <c r="J43" i="10"/>
  <c r="J34" i="10"/>
  <c r="J42" i="10"/>
  <c r="J33" i="10"/>
  <c r="J41" i="10"/>
  <c r="J57" i="9"/>
  <c r="J62" i="9" s="1"/>
  <c r="J44" i="9"/>
  <c r="J43" i="9"/>
  <c r="J42" i="9"/>
  <c r="J41" i="9"/>
  <c r="J40" i="9"/>
  <c r="J87" i="9"/>
  <c r="J94" i="9" s="1"/>
  <c r="J96" i="9" s="1"/>
  <c r="J122" i="9" s="1"/>
  <c r="J82" i="9"/>
  <c r="J34" i="9"/>
  <c r="J33" i="9"/>
  <c r="J119" i="9"/>
  <c r="J39" i="9"/>
  <c r="J46" i="9" s="1"/>
  <c r="J61" i="9" s="1"/>
  <c r="J57" i="16"/>
  <c r="J62" i="16" s="1"/>
  <c r="J84" i="16"/>
  <c r="J67" i="16"/>
  <c r="J39" i="16"/>
  <c r="J40" i="16"/>
  <c r="J82" i="16"/>
  <c r="J72" i="16"/>
  <c r="J38" i="16"/>
  <c r="J46" i="16" s="1"/>
  <c r="J61" i="16" s="1"/>
  <c r="J81" i="16"/>
  <c r="J71" i="16"/>
  <c r="J45" i="16"/>
  <c r="J80" i="16"/>
  <c r="J44" i="16"/>
  <c r="J68" i="16"/>
  <c r="J79" i="16"/>
  <c r="J43" i="16"/>
  <c r="J34" i="16"/>
  <c r="J78" i="16"/>
  <c r="J70" i="16"/>
  <c r="J42" i="16"/>
  <c r="J33" i="16"/>
  <c r="J35" i="16" s="1"/>
  <c r="J60" i="16" s="1"/>
  <c r="J86" i="16"/>
  <c r="J77" i="16"/>
  <c r="J87" i="16" s="1"/>
  <c r="J94" i="16" s="1"/>
  <c r="J96" i="16" s="1"/>
  <c r="J122" i="16" s="1"/>
  <c r="J69" i="16"/>
  <c r="J41" i="16"/>
  <c r="J57" i="13"/>
  <c r="J62" i="13" s="1"/>
  <c r="J119" i="13"/>
  <c r="J41" i="13"/>
  <c r="J86" i="13"/>
  <c r="J68" i="13"/>
  <c r="J40" i="13"/>
  <c r="J84" i="13"/>
  <c r="J67" i="13"/>
  <c r="J39" i="13"/>
  <c r="J38" i="13"/>
  <c r="J42" i="13"/>
  <c r="J77" i="13"/>
  <c r="J82" i="13"/>
  <c r="J72" i="13"/>
  <c r="J45" i="13"/>
  <c r="J80" i="13"/>
  <c r="J44" i="13"/>
  <c r="J78" i="13"/>
  <c r="J70" i="13"/>
  <c r="J69" i="13"/>
  <c r="J81" i="13"/>
  <c r="J71" i="13"/>
  <c r="J79" i="13"/>
  <c r="J43" i="13"/>
  <c r="J34" i="13"/>
  <c r="J35" i="13" s="1"/>
  <c r="J60" i="13" s="1"/>
  <c r="J63" i="22" l="1"/>
  <c r="J120" i="22" s="1"/>
  <c r="J124" i="22" s="1"/>
  <c r="J63" i="15"/>
  <c r="J120" i="15" s="1"/>
  <c r="J124" i="15" s="1"/>
  <c r="J107" i="14"/>
  <c r="J87" i="21"/>
  <c r="J94" i="21" s="1"/>
  <c r="J96" i="21" s="1"/>
  <c r="J122" i="21" s="1"/>
  <c r="J73" i="21"/>
  <c r="J121" i="21" s="1"/>
  <c r="J63" i="21"/>
  <c r="J120" i="21" s="1"/>
  <c r="J124" i="21" s="1"/>
  <c r="J46" i="21"/>
  <c r="J61" i="21" s="1"/>
  <c r="J63" i="20"/>
  <c r="J120" i="20" s="1"/>
  <c r="J124" i="20" s="1"/>
  <c r="J107" i="12"/>
  <c r="J108" i="12" s="1"/>
  <c r="J110" i="12" s="1"/>
  <c r="J141" i="12" s="1"/>
  <c r="J144" i="12" s="1"/>
  <c r="J45" i="19"/>
  <c r="J77" i="19"/>
  <c r="J44" i="19"/>
  <c r="J34" i="19"/>
  <c r="J38" i="19"/>
  <c r="J68" i="19"/>
  <c r="J78" i="19"/>
  <c r="J39" i="19"/>
  <c r="J69" i="19"/>
  <c r="J79" i="19"/>
  <c r="J40" i="19"/>
  <c r="J70" i="19"/>
  <c r="J80" i="19"/>
  <c r="J41" i="19"/>
  <c r="J33" i="19"/>
  <c r="J71" i="19"/>
  <c r="J81" i="19"/>
  <c r="J42" i="19"/>
  <c r="J72" i="19"/>
  <c r="J82" i="19"/>
  <c r="J119" i="19"/>
  <c r="J43" i="19"/>
  <c r="J67" i="19"/>
  <c r="J84" i="19"/>
  <c r="J86" i="19"/>
  <c r="J64" i="17"/>
  <c r="J121" i="17" s="1"/>
  <c r="J88" i="17"/>
  <c r="J95" i="17" s="1"/>
  <c r="J97" i="17" s="1"/>
  <c r="J123" i="17" s="1"/>
  <c r="J74" i="17"/>
  <c r="J122" i="17" s="1"/>
  <c r="J35" i="24"/>
  <c r="J60" i="24" s="1"/>
  <c r="J73" i="24"/>
  <c r="J121" i="24" s="1"/>
  <c r="J87" i="24"/>
  <c r="J94" i="24" s="1"/>
  <c r="J96" i="24" s="1"/>
  <c r="J122" i="24" s="1"/>
  <c r="J46" i="24"/>
  <c r="J61" i="24" s="1"/>
  <c r="J73" i="11"/>
  <c r="J121" i="11" s="1"/>
  <c r="J87" i="11"/>
  <c r="J94" i="11" s="1"/>
  <c r="J96" i="11" s="1"/>
  <c r="J122" i="11" s="1"/>
  <c r="J46" i="11"/>
  <c r="J61" i="11" s="1"/>
  <c r="J63" i="11" s="1"/>
  <c r="J120" i="11" s="1"/>
  <c r="J124" i="11" s="1"/>
  <c r="J87" i="10"/>
  <c r="J94" i="10" s="1"/>
  <c r="J96" i="10" s="1"/>
  <c r="J122" i="10" s="1"/>
  <c r="J46" i="10"/>
  <c r="J61" i="10" s="1"/>
  <c r="J35" i="10"/>
  <c r="J60" i="10" s="1"/>
  <c r="J63" i="10" s="1"/>
  <c r="J120" i="10" s="1"/>
  <c r="J124" i="10" s="1"/>
  <c r="J35" i="9"/>
  <c r="J60" i="9" s="1"/>
  <c r="J63" i="9"/>
  <c r="J120" i="9" s="1"/>
  <c r="J124" i="9" s="1"/>
  <c r="J63" i="16"/>
  <c r="J120" i="16" s="1"/>
  <c r="J73" i="16"/>
  <c r="J121" i="16" s="1"/>
  <c r="J87" i="13"/>
  <c r="J94" i="13" s="1"/>
  <c r="J96" i="13" s="1"/>
  <c r="J122" i="13" s="1"/>
  <c r="J73" i="13"/>
  <c r="J121" i="13" s="1"/>
  <c r="J46" i="13"/>
  <c r="J61" i="13" s="1"/>
  <c r="J63" i="13" s="1"/>
  <c r="J120" i="13" s="1"/>
  <c r="J124" i="13" s="1"/>
  <c r="J113" i="23" l="1"/>
  <c r="J107" i="22"/>
  <c r="J108" i="22" s="1"/>
  <c r="J113" i="22" s="1"/>
  <c r="J107" i="15"/>
  <c r="J108" i="14"/>
  <c r="J113" i="14" s="1"/>
  <c r="J107" i="20"/>
  <c r="J111" i="12"/>
  <c r="J112" i="12"/>
  <c r="J113" i="12"/>
  <c r="J109" i="12" s="1"/>
  <c r="J114" i="12" s="1"/>
  <c r="J73" i="19"/>
  <c r="J121" i="19" s="1"/>
  <c r="J35" i="19"/>
  <c r="J60" i="19" s="1"/>
  <c r="J46" i="19"/>
  <c r="J61" i="19" s="1"/>
  <c r="J87" i="19"/>
  <c r="J94" i="19" s="1"/>
  <c r="J96" i="19" s="1"/>
  <c r="J122" i="19" s="1"/>
  <c r="J125" i="17"/>
  <c r="J63" i="24"/>
  <c r="J120" i="24" s="1"/>
  <c r="J124" i="24" s="1"/>
  <c r="J107" i="11"/>
  <c r="J107" i="10"/>
  <c r="J107" i="9"/>
  <c r="J124" i="16"/>
  <c r="J107" i="13"/>
  <c r="J114" i="23" l="1"/>
  <c r="J141" i="23"/>
  <c r="J144" i="23" s="1"/>
  <c r="J110" i="22"/>
  <c r="J112" i="22"/>
  <c r="J111" i="22"/>
  <c r="J108" i="15"/>
  <c r="J112" i="14"/>
  <c r="J111" i="14"/>
  <c r="J110" i="14"/>
  <c r="J141" i="14" s="1"/>
  <c r="J144" i="14" s="1"/>
  <c r="J113" i="21"/>
  <c r="J108" i="20"/>
  <c r="J111" i="20" s="1"/>
  <c r="J125" i="12"/>
  <c r="J126" i="12" s="1"/>
  <c r="J143" i="12"/>
  <c r="J63" i="19"/>
  <c r="J120" i="19" s="1"/>
  <c r="J124" i="19" s="1"/>
  <c r="J108" i="17"/>
  <c r="J109" i="17" s="1"/>
  <c r="J107" i="24"/>
  <c r="J108" i="24" s="1"/>
  <c r="J113" i="24" s="1"/>
  <c r="J108" i="11"/>
  <c r="J111" i="11" s="1"/>
  <c r="J108" i="10"/>
  <c r="J113" i="10" s="1"/>
  <c r="J108" i="9"/>
  <c r="J113" i="9" s="1"/>
  <c r="J108" i="13"/>
  <c r="J110" i="13" s="1"/>
  <c r="J125" i="23" l="1"/>
  <c r="J126" i="23" s="1"/>
  <c r="J143" i="23"/>
  <c r="J109" i="22"/>
  <c r="J114" i="22" s="1"/>
  <c r="J141" i="22"/>
  <c r="J144" i="22" s="1"/>
  <c r="J112" i="15"/>
  <c r="J113" i="15"/>
  <c r="J111" i="15"/>
  <c r="J110" i="15"/>
  <c r="J109" i="14"/>
  <c r="J114" i="14" s="1"/>
  <c r="J143" i="14" s="1"/>
  <c r="J141" i="21"/>
  <c r="J144" i="21" s="1"/>
  <c r="J114" i="21"/>
  <c r="J110" i="20"/>
  <c r="J141" i="20" s="1"/>
  <c r="J144" i="20" s="1"/>
  <c r="J112" i="20"/>
  <c r="J113" i="20"/>
  <c r="J113" i="19"/>
  <c r="J114" i="17"/>
  <c r="J112" i="17"/>
  <c r="J113" i="17"/>
  <c r="J111" i="17"/>
  <c r="J142" i="17" s="1"/>
  <c r="J145" i="17" s="1"/>
  <c r="J110" i="24"/>
  <c r="J112" i="24"/>
  <c r="J111" i="24"/>
  <c r="J113" i="11"/>
  <c r="J112" i="11"/>
  <c r="J110" i="11"/>
  <c r="J110" i="10"/>
  <c r="J141" i="10" s="1"/>
  <c r="J144" i="10" s="1"/>
  <c r="J112" i="10"/>
  <c r="J111" i="10"/>
  <c r="J110" i="9"/>
  <c r="J141" i="9" s="1"/>
  <c r="J144" i="9" s="1"/>
  <c r="J111" i="9"/>
  <c r="J112" i="9"/>
  <c r="J113" i="16"/>
  <c r="J112" i="13"/>
  <c r="J113" i="13"/>
  <c r="J111" i="13"/>
  <c r="J141" i="13"/>
  <c r="J144" i="13" s="1"/>
  <c r="J125" i="22" l="1"/>
  <c r="J126" i="22" s="1"/>
  <c r="J143" i="22"/>
  <c r="J109" i="15"/>
  <c r="J114" i="15" s="1"/>
  <c r="J141" i="15"/>
  <c r="J144" i="15" s="1"/>
  <c r="J125" i="14"/>
  <c r="J126" i="14" s="1"/>
  <c r="J143" i="21"/>
  <c r="J125" i="21"/>
  <c r="J126" i="21" s="1"/>
  <c r="J109" i="20"/>
  <c r="J114" i="20" s="1"/>
  <c r="J143" i="20" s="1"/>
  <c r="J110" i="17"/>
  <c r="J115" i="17" s="1"/>
  <c r="J144" i="17" s="1"/>
  <c r="J109" i="24"/>
  <c r="J114" i="24" s="1"/>
  <c r="J141" i="24"/>
  <c r="J144" i="24" s="1"/>
  <c r="J109" i="11"/>
  <c r="J114" i="11" s="1"/>
  <c r="J141" i="11"/>
  <c r="J144" i="11" s="1"/>
  <c r="J109" i="10"/>
  <c r="J114" i="10" s="1"/>
  <c r="J109" i="9"/>
  <c r="J114" i="9" s="1"/>
  <c r="J143" i="9" s="1"/>
  <c r="J111" i="16"/>
  <c r="J109" i="13"/>
  <c r="J114" i="13" s="1"/>
  <c r="J143" i="13" s="1"/>
  <c r="J143" i="15" l="1"/>
  <c r="J125" i="15"/>
  <c r="J126" i="15" s="1"/>
  <c r="J125" i="20"/>
  <c r="J126" i="20" s="1"/>
  <c r="J141" i="19"/>
  <c r="J144" i="19" s="1"/>
  <c r="J114" i="19"/>
  <c r="J126" i="17"/>
  <c r="J127" i="17" s="1"/>
  <c r="J143" i="24"/>
  <c r="J125" i="24"/>
  <c r="J126" i="24" s="1"/>
  <c r="J143" i="11"/>
  <c r="J125" i="11"/>
  <c r="J126" i="11" s="1"/>
  <c r="J143" i="10"/>
  <c r="J125" i="10"/>
  <c r="J126" i="10" s="1"/>
  <c r="J125" i="9"/>
  <c r="J126" i="9" s="1"/>
  <c r="J114" i="16"/>
  <c r="J141" i="16"/>
  <c r="J144" i="16" s="1"/>
  <c r="J125" i="13"/>
  <c r="J126" i="13" s="1"/>
  <c r="J143" i="19" l="1"/>
  <c r="J125" i="19"/>
  <c r="J126" i="19" s="1"/>
  <c r="J143" i="16"/>
  <c r="J125" i="16"/>
  <c r="J126" i="16" s="1"/>
</calcChain>
</file>

<file path=xl/sharedStrings.xml><?xml version="1.0" encoding="utf-8"?>
<sst xmlns="http://schemas.openxmlformats.org/spreadsheetml/2006/main" count="3507" uniqueCount="221">
  <si>
    <t>VALOR (R$)</t>
  </si>
  <si>
    <t>Adicional Noturno</t>
  </si>
  <si>
    <t>%</t>
  </si>
  <si>
    <t>Outros (especificar)</t>
  </si>
  <si>
    <t>Lucro</t>
  </si>
  <si>
    <t>Data base da categoria (dia/mês/ano)</t>
  </si>
  <si>
    <t>Categoria profissional (vinculada à execução contratual)</t>
  </si>
  <si>
    <t>Salário Nominativo da Categoria Profissional</t>
  </si>
  <si>
    <t>Tipo de serviço (mesmo serviço com características distintas)</t>
  </si>
  <si>
    <t>A</t>
  </si>
  <si>
    <t>B</t>
  </si>
  <si>
    <t>C</t>
  </si>
  <si>
    <t>D</t>
  </si>
  <si>
    <t>E</t>
  </si>
  <si>
    <t>F</t>
  </si>
  <si>
    <t>G</t>
  </si>
  <si>
    <t>H</t>
  </si>
  <si>
    <t>Materiais</t>
  </si>
  <si>
    <t>Nota(1):</t>
  </si>
  <si>
    <t>TOTAL</t>
  </si>
  <si>
    <t>4.1</t>
  </si>
  <si>
    <t>4.2</t>
  </si>
  <si>
    <t>Custos Indiretos</t>
  </si>
  <si>
    <t>Mão-de-Obra vinculada à execução contratual (valor por empregado)</t>
  </si>
  <si>
    <t>MÓDULO 1 - COMPOSIÇÃO DA REMUNERAÇÃO</t>
  </si>
  <si>
    <t>Quadro Resumo - VALOR MENSAL DOS SERVIÇOS</t>
  </si>
  <si>
    <t>Qde Postos (E)</t>
  </si>
  <si>
    <t>Tipo de Serviço (A)</t>
  </si>
  <si>
    <t>Valor Por Empregado(B)</t>
  </si>
  <si>
    <t>Valor Proposto por Posto (D) = (B x C)</t>
  </si>
  <si>
    <t>Qde de Empregados por posto ( C )</t>
  </si>
  <si>
    <t>Serviço 1 (indicar)</t>
  </si>
  <si>
    <t>Serviço 2 (indicar)</t>
  </si>
  <si>
    <t>Serviço 3 (indicar)</t>
  </si>
  <si>
    <t>Serviço ... (indicar)</t>
  </si>
  <si>
    <t>R$</t>
  </si>
  <si>
    <t>VALOR MENSAL DOS SERVIÇOS (I + II + III + ...)</t>
  </si>
  <si>
    <t>Anexo III-D</t>
  </si>
  <si>
    <t>Quadro Demonstrativo - VALOR GLOBAL DA PROPOSTA</t>
  </si>
  <si>
    <t>VALOR GLOBAL DA PROPOSTA</t>
  </si>
  <si>
    <t>Descrição</t>
  </si>
  <si>
    <t>Valor proposto por unidade de medida*</t>
  </si>
  <si>
    <t>Valor mensal do serviço</t>
  </si>
  <si>
    <t>Valor Global da Proposta (valor mensal do serviço X nº meses do contrato).</t>
  </si>
  <si>
    <t>Informar o valor da unidade de medida por tipo de serviço.</t>
  </si>
  <si>
    <t>Salário Base</t>
  </si>
  <si>
    <t>TRIBUTOS</t>
  </si>
  <si>
    <t>C.1</t>
  </si>
  <si>
    <t>C.2</t>
  </si>
  <si>
    <t>Dados para composição dos custos referentes à mão-de-obra</t>
  </si>
  <si>
    <t>Classificação Brasileira de Ocupações (CBO)</t>
  </si>
  <si>
    <t xml:space="preserve">Adicional Periculosidade </t>
  </si>
  <si>
    <t>Adicional Insalubridade</t>
  </si>
  <si>
    <t>Adicional de Hora Noturna Reduzida</t>
  </si>
  <si>
    <t>MÓDULO 2 – ENCARGOS E BENEFÍCIOS ANUAIS, MENSAIS E DIÁRIOS</t>
  </si>
  <si>
    <t>13º Salário, Férias e Adicional de Férias</t>
  </si>
  <si>
    <r>
      <t>13 (Décimo-terceiro) salário</t>
    </r>
    <r>
      <rPr>
        <sz val="10"/>
        <color indexed="10"/>
        <rFont val="Arial"/>
        <family val="2"/>
      </rPr>
      <t xml:space="preserve"> </t>
    </r>
  </si>
  <si>
    <t>GPS, FGTS e Outras Contribuições</t>
  </si>
  <si>
    <t>SESC ou SESI</t>
  </si>
  <si>
    <t xml:space="preserve">INSS </t>
  </si>
  <si>
    <t xml:space="preserve">Salário Educação </t>
  </si>
  <si>
    <t>SAT (Seguro Acidente de Trabalho)</t>
  </si>
  <si>
    <t xml:space="preserve">SENAI - SENAC </t>
  </si>
  <si>
    <t xml:space="preserve">SEBRAE </t>
  </si>
  <si>
    <t xml:space="preserve">INCRA </t>
  </si>
  <si>
    <t xml:space="preserve">FGTS </t>
  </si>
  <si>
    <t>Submódulo 2.2 - GPS, FGTS e Outras Contribuições</t>
  </si>
  <si>
    <t>Submódulo 2.3 - Benefícios Mensais e Diários</t>
  </si>
  <si>
    <t>QUADRO-RESUMO DO MÓDULO 2 - ENCARGOS, BENEFÍCIOS ANUAIS, MENSAIS E DIÁRIOS</t>
  </si>
  <si>
    <t>2.1</t>
  </si>
  <si>
    <t>2.2</t>
  </si>
  <si>
    <t>2.3</t>
  </si>
  <si>
    <t>Benefícios Mensais e Diários</t>
  </si>
  <si>
    <t>MÓDULO 3 – PROVISÃO PARA RESCISÃO</t>
  </si>
  <si>
    <t xml:space="preserve">Aviso Prévio Trabalhado </t>
  </si>
  <si>
    <t>Incidência do FGTS sobre Aviso Prévio Indenizado</t>
  </si>
  <si>
    <t>Aviso Prévio Indenizado</t>
  </si>
  <si>
    <t>MÓDULO 4 – CUSTO DE REPOSIÇÃO DO PROFISSIONAL AUSENTE</t>
  </si>
  <si>
    <t>Submódulo 4.2 - Intrajornada</t>
  </si>
  <si>
    <t>MÓDULO 5 – INSUMOS DIVERSOS</t>
  </si>
  <si>
    <t xml:space="preserve">Uniformes </t>
  </si>
  <si>
    <t>MÓDULO 6 – CUSTOS INDIRETOS, TRIBUTOS E LUCRO</t>
  </si>
  <si>
    <t>QUADRO RESUMO DO CUSTO POR EMPREGADO</t>
  </si>
  <si>
    <t>Subtotal (A + B + C + D + E)</t>
  </si>
  <si>
    <t>PREÇO TOTAL POR EMPREGADO</t>
  </si>
  <si>
    <r>
      <rPr>
        <sz val="10"/>
        <rFont val="Arial"/>
        <family val="2"/>
      </rPr>
      <t>Férias e Adicional de Férias</t>
    </r>
  </si>
  <si>
    <t>QUADRO-RESUMO DO MÓDULO 4</t>
  </si>
  <si>
    <t>Valor (R$)</t>
  </si>
  <si>
    <t>Submódulo 2.1 - 13º, Férias e Adicional de Férias</t>
  </si>
  <si>
    <t>Total</t>
  </si>
  <si>
    <t>Incidência de GPS, FGTS e outras contribuições sobre Aviso Prévio Trabalhado</t>
  </si>
  <si>
    <t xml:space="preserve">Multa do FGTS e Contribuição Social sobre o Aviso Prévio Trabalhado </t>
  </si>
  <si>
    <t xml:space="preserve">Substituto na cobertura de Férias </t>
  </si>
  <si>
    <t>Substituto na cobertura da Licença Paternidade</t>
  </si>
  <si>
    <r>
      <t>Substituto na cobertura da Ausência por Acidente de Trabalho</t>
    </r>
    <r>
      <rPr>
        <sz val="10"/>
        <color indexed="10"/>
        <rFont val="Arial"/>
        <family val="2"/>
      </rPr>
      <t xml:space="preserve"> </t>
    </r>
  </si>
  <si>
    <t>Substituto na cobertura do Afastamento Maternidade</t>
  </si>
  <si>
    <t>Substituto na cobertura do Intervalo para Repouso ou Alimentação</t>
  </si>
  <si>
    <t>Valor Unitário</t>
  </si>
  <si>
    <t>Quantidade Anual</t>
  </si>
  <si>
    <t>Valor Total</t>
  </si>
  <si>
    <t>Valor Anual</t>
  </si>
  <si>
    <t>Total Submódulo 2.1</t>
  </si>
  <si>
    <t>Total do Módulo 1 - Composição da Remuneração</t>
  </si>
  <si>
    <t>Módulo 1 - Composição da Remuneração</t>
  </si>
  <si>
    <t>Adicional de Hora Extra</t>
  </si>
  <si>
    <t>Submódulo 2.2 - Encargos Previdenciários (GPS), Fundo de Garantia por Tempo de Serviço (FGTS) e outras contribuições.</t>
  </si>
  <si>
    <t>Total Submódulo 2.2</t>
  </si>
  <si>
    <t>Seguro de vida em grupo e Assistência funeral</t>
  </si>
  <si>
    <t>Contribuição Assistencial Patronal</t>
  </si>
  <si>
    <t>Outros (especificação)</t>
  </si>
  <si>
    <t>A.1.</t>
  </si>
  <si>
    <t>Desconto Transporte</t>
  </si>
  <si>
    <t>Transporte                                                                                                                                                                               R$ 34,35</t>
  </si>
  <si>
    <t xml:space="preserve">Assistência Médica e familiar                                                                                                                                                            </t>
  </si>
  <si>
    <t xml:space="preserve">Auxílio Odontológico                                                                                                                                                                           </t>
  </si>
  <si>
    <t>Auxílio Refeição/Alimentação                                                                                                                                               R$ 46,38</t>
  </si>
  <si>
    <t>Total do Módulo 2 - Encargos e Benefícios anuais, mensais e diários</t>
  </si>
  <si>
    <t>Módulo 3 - Provisão para Rescisão</t>
  </si>
  <si>
    <t>Quadro-Resumo do Módulo 2 - Encargos e Benefícios anuais, mensais e diários</t>
  </si>
  <si>
    <t>Multa do FGTS do  Aviso Prévio Indenizado</t>
  </si>
  <si>
    <t>Total do Módulo 3 - Provisão para Rescisão</t>
  </si>
  <si>
    <t>Substituto na cobertura de  Ausências Legais</t>
  </si>
  <si>
    <t>Sustituição na Cobertura de Ausências por Doença</t>
  </si>
  <si>
    <t>Total submódulo 4.1</t>
  </si>
  <si>
    <t>MÓDULO 4: Custo de Reposição do Profissional Ausente Submódulo 4.1 - Substituto nas Ausências Legais</t>
  </si>
  <si>
    <t>Proporcional de Férias, 1/3 e 13º sobre o cusro de reposição (exceto licença maternidade</t>
  </si>
  <si>
    <t>Subtotal antes da incidência do Submódulo 4.1</t>
  </si>
  <si>
    <t>Incidência do Submódulo 2.2 sobre custo de reposição</t>
  </si>
  <si>
    <t>Submódulo 4.2 - Substituto na Intrajornada</t>
  </si>
  <si>
    <t>Quadro-Resumo do Módulo 4 - Custo de Reposição do Profissional Ausente</t>
  </si>
  <si>
    <t>Substituto na Intrajornada</t>
  </si>
  <si>
    <t>substituto nas Ausências Legais</t>
  </si>
  <si>
    <t>Total Módulo 4 - Custo de Reposição do Profissional Ausente</t>
  </si>
  <si>
    <t>Jaleco em brim com emblema da empresa.</t>
  </si>
  <si>
    <t>Itens</t>
  </si>
  <si>
    <t>Camiseta gola polo com bolso e 2 botões com emblema da empresa</t>
  </si>
  <si>
    <t>Calça jeans com emblema da empresa</t>
  </si>
  <si>
    <t>Par de meias social 3/4 de boa qualidade.</t>
  </si>
  <si>
    <t>Cinto de couro</t>
  </si>
  <si>
    <t xml:space="preserve">Bota solado de borracha </t>
  </si>
  <si>
    <t xml:space="preserve">Crachá. </t>
  </si>
  <si>
    <t>Equipamentos de proteção Individual - EPI</t>
  </si>
  <si>
    <t>Total do Módulo 5 - Insumos Diversos</t>
  </si>
  <si>
    <t>C.2 - Tributos Estaduais (especificar)</t>
  </si>
  <si>
    <t>C.3 - Tributos Municipais (ISSQN)</t>
  </si>
  <si>
    <t>C3</t>
  </si>
  <si>
    <t>C.4</t>
  </si>
  <si>
    <t>C.4 - Outros Tributos (especificar)</t>
  </si>
  <si>
    <t>CBO-7321-05</t>
  </si>
  <si>
    <t>Número de meses de execução contratual:</t>
  </si>
  <si>
    <t>Ano do Acordo, Convenção ou Dissídio Coletivo:</t>
  </si>
  <si>
    <t>Acordo, Convenção ou Dissídio Coletivo:</t>
  </si>
  <si>
    <t>Município/UF:</t>
  </si>
  <si>
    <t>Data de apresentação da proposta (dia/mês/ano):</t>
  </si>
  <si>
    <t>DISCRIMINAÇÃO DOS SERVIÇOS (DADOS REFERENTES À CONTRATAÇÃO)</t>
  </si>
  <si>
    <t>Brasíla/DF</t>
  </si>
  <si>
    <t>SINDISER/DF</t>
  </si>
  <si>
    <t>2026/2026</t>
  </si>
  <si>
    <t>1º de janeiro</t>
  </si>
  <si>
    <t>44h</t>
  </si>
  <si>
    <r>
      <t xml:space="preserve">Jornada de trabalho: </t>
    </r>
    <r>
      <rPr>
        <sz val="10"/>
        <color rgb="FFFF0000"/>
        <rFont val="Arial"/>
        <family val="2"/>
      </rPr>
      <t>44h semanais, escala 5x2, segunda à sexta-feira</t>
    </r>
  </si>
  <si>
    <t>Total do Módulo 6 - Custos Indiretos, Tributos e Lucro</t>
  </si>
  <si>
    <t>Bombeiro H</t>
  </si>
  <si>
    <t>CBO-7241-10</t>
  </si>
  <si>
    <t xml:space="preserve">Outros (especificar) Salário Minimo </t>
  </si>
  <si>
    <t>Pedreiro</t>
  </si>
  <si>
    <t>CBO-7152-10</t>
  </si>
  <si>
    <t>Pintor</t>
  </si>
  <si>
    <t>Mec. Ref. Exp.</t>
  </si>
  <si>
    <t>Cabista d Rede</t>
  </si>
  <si>
    <t>CBO-</t>
  </si>
  <si>
    <t>Espec.Man.Incê</t>
  </si>
  <si>
    <t>Enc. Geral</t>
  </si>
  <si>
    <t>Enca. Geral</t>
  </si>
  <si>
    <t>CBO- 7101-05</t>
  </si>
  <si>
    <t xml:space="preserve">Elet plan diur </t>
  </si>
  <si>
    <r>
      <rPr>
        <sz val="10"/>
        <rFont val="Arial"/>
        <family val="2"/>
      </rPr>
      <t>Jornada de trabalho:</t>
    </r>
    <r>
      <rPr>
        <sz val="10"/>
        <color rgb="FFFF0000"/>
        <rFont val="Arial"/>
        <family val="2"/>
      </rPr>
      <t xml:space="preserve"> 12x36 horas Diurno (7h às 19h)</t>
    </r>
  </si>
  <si>
    <t xml:space="preserve">Elet plan Not </t>
  </si>
  <si>
    <t>12X36</t>
  </si>
  <si>
    <r>
      <rPr>
        <sz val="10"/>
        <rFont val="Arial"/>
        <family val="2"/>
      </rPr>
      <t xml:space="preserve">Jornada de trabalho:    </t>
    </r>
    <r>
      <rPr>
        <sz val="10"/>
        <color rgb="FFFF0000"/>
        <rFont val="Arial"/>
        <family val="2"/>
      </rPr>
      <t xml:space="preserve">jornada de trabalho 12x36 horas Noturno (19h às 07h)
</t>
    </r>
  </si>
  <si>
    <t>CBO-9112-05</t>
  </si>
  <si>
    <t>Eng. Eletric</t>
  </si>
  <si>
    <t>Salário Base ( 20 horas )</t>
  </si>
  <si>
    <r>
      <t xml:space="preserve">Jornada de trabalho: </t>
    </r>
    <r>
      <rPr>
        <sz val="10"/>
        <color rgb="FFC00000"/>
        <rFont val="Arial"/>
        <family val="2"/>
      </rPr>
      <t xml:space="preserve">Quantidade de horas mensais 20 horas </t>
    </r>
  </si>
  <si>
    <t>20h</t>
  </si>
  <si>
    <t>CBO-2144-05</t>
  </si>
  <si>
    <t>Eng. Mec.</t>
  </si>
  <si>
    <t>CBO- 2143-05</t>
  </si>
  <si>
    <t xml:space="preserve">Acordo, Convenção ou Dissídio Coletivo: DF000001/2026 </t>
  </si>
  <si>
    <t xml:space="preserve">Ano do Acordo, Convenção ou Dissídio Coletivo: CONVENÇÃO COLETIVA DE TRABALHO 2025/2027 </t>
  </si>
  <si>
    <t xml:space="preserve">Acordo, Convenção ou Dissídio Coletivo: DF000001/2026  </t>
  </si>
  <si>
    <t xml:space="preserve">Ano do Acordo, Convenção ou Dissídio Coletivo: CONVENÇÃO COLETIVA DE TRABALHO 2025/2027  </t>
  </si>
  <si>
    <t xml:space="preserve">2025/2027 </t>
  </si>
  <si>
    <t>1º de maio</t>
  </si>
  <si>
    <t xml:space="preserve">Data base da categoria (dia/mês/ano)   </t>
  </si>
  <si>
    <t>SENGE/DF</t>
  </si>
  <si>
    <t>CBO- 9513-05</t>
  </si>
  <si>
    <t>Acordo, Convenção ou Dissídio Coletivo: DF000438/2025</t>
  </si>
  <si>
    <t>Ano do Acordo, Convenção ou Dissídio Coletivo: CONVENÇÃO COLETIVA DE TRABALHO 2025/2026</t>
  </si>
  <si>
    <t>2025/2026</t>
  </si>
  <si>
    <t>Quantidade de posto de trabalho</t>
  </si>
  <si>
    <t>Quantidade de posto de trabalho:</t>
  </si>
  <si>
    <t>Quanttidade de posto de trabalho:</t>
  </si>
  <si>
    <t>1º de janeio</t>
  </si>
  <si>
    <t>2026/2027</t>
  </si>
  <si>
    <t>Ano do Acordo, Convenção ou Dissídio Coletivo: CONVENÇÃO COLETIVA DE TRABALHO 2026/2027</t>
  </si>
  <si>
    <t xml:space="preserve">Acordo, Convenção ou Dissídio Coletivo:  DF000090/2026  </t>
  </si>
  <si>
    <t>CBO-7156-15</t>
  </si>
  <si>
    <t>CBO-7166-10</t>
  </si>
  <si>
    <t>Brasília/DF</t>
  </si>
  <si>
    <t>Eletric. Exped.</t>
  </si>
  <si>
    <t>Téc. Ref. Exp.</t>
  </si>
  <si>
    <t xml:space="preserve">Outros (especificar) </t>
  </si>
  <si>
    <t xml:space="preserve">Téc. Ref. plan diur </t>
  </si>
  <si>
    <t xml:space="preserve">Téc . plan Not </t>
  </si>
  <si>
    <t xml:space="preserve">Téc. plan Not </t>
  </si>
  <si>
    <t>Téc .Manut. Ac</t>
  </si>
  <si>
    <t>Téc.Manut. Ac</t>
  </si>
  <si>
    <t>SINTEC/DF</t>
  </si>
  <si>
    <t>Tributos Federais (PIS: 0,65%, COFINS: 3,0%, CPBR: 2,7%)</t>
  </si>
  <si>
    <t>Substituição na Cobertura de Ausências por Doença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</si>
</sst>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R$&quot;\ #,##0.00;[Red]\-&quot;R$&quot;\ #,##0.00"/>
    <numFmt numFmtId="43" formatCode="_-* #,##0.00_-;\-* #,##0.00_-;_-* &quot;-&quot;??_-;_-@_-"/>
    <numFmt numFmtId="164" formatCode="_(* #,##0.00_);_(* \(#,##0.00\);_(* &quot;-&quot;??_);_(@_)"/>
    <numFmt numFmtId="165" formatCode="_(&quot;R$ &quot;* #,##0.00_);_(&quot;R$ &quot;* \(#,##0.00\);_(&quot;R$ &quot;* &quot;-&quot;??_);_(@_)"/>
    <numFmt numFmtId="166" formatCode="0.000%"/>
    <numFmt numFmtId="167" formatCode="0.0000%"/>
  </numFmts>
  <fonts count="1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sz val="10"/>
      <color rgb="FFFF0000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11"/>
      <color theme="1"/>
      <name val="Calibri"/>
      <family val="2"/>
      <scheme val="minor"/>
    </font>
    <font>
      <sz val="11"/>
      <name val="TimesNewRomanPSMT"/>
    </font>
    <font>
      <sz val="10"/>
      <color rgb="FFC00000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31"/>
      </patternFill>
    </fill>
    <fill>
      <patternFill patternType="solid">
        <fgColor theme="0"/>
        <bgColor indexed="31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FBFBF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92D050"/>
        <bgColor indexed="64"/>
      </patternFill>
    </fill>
    <fill>
      <patternFill patternType="solid">
        <fgColor theme="6"/>
        <bgColor indexed="64"/>
      </patternFill>
    </fill>
  </fills>
  <borders count="3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58">
    <xf numFmtId="0" fontId="0" fillId="0" borderId="0"/>
    <xf numFmtId="165" fontId="1" fillId="0" borderId="0" applyFill="0" applyBorder="0" applyAlignment="0" applyProtection="0"/>
    <xf numFmtId="9" fontId="1" fillId="0" borderId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226">
    <xf numFmtId="0" fontId="0" fillId="0" borderId="0" xfId="0"/>
    <xf numFmtId="0" fontId="3" fillId="0" borderId="0" xfId="0" applyFont="1" applyAlignment="1">
      <alignment horizontal="left"/>
    </xf>
    <xf numFmtId="0" fontId="3" fillId="0" borderId="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8" xfId="0" applyFont="1" applyBorder="1"/>
    <xf numFmtId="2" fontId="2" fillId="0" borderId="9" xfId="0" applyNumberFormat="1" applyFont="1" applyBorder="1"/>
    <xf numFmtId="0" fontId="3" fillId="0" borderId="0" xfId="0" applyFont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2" fontId="3" fillId="0" borderId="2" xfId="0" applyNumberFormat="1" applyFont="1" applyBorder="1"/>
    <xf numFmtId="2" fontId="3" fillId="0" borderId="4" xfId="0" applyNumberFormat="1" applyFont="1" applyBorder="1"/>
    <xf numFmtId="0" fontId="3" fillId="0" borderId="11" xfId="0" applyFont="1" applyBorder="1"/>
    <xf numFmtId="0" fontId="2" fillId="0" borderId="8" xfId="0" applyFont="1" applyBorder="1"/>
    <xf numFmtId="0" fontId="3" fillId="0" borderId="12" xfId="0" applyFont="1" applyBorder="1"/>
    <xf numFmtId="2" fontId="3" fillId="0" borderId="13" xfId="0" applyNumberFormat="1" applyFont="1" applyBorder="1"/>
    <xf numFmtId="2" fontId="3" fillId="0" borderId="14" xfId="0" applyNumberFormat="1" applyFont="1" applyBorder="1"/>
    <xf numFmtId="2" fontId="3" fillId="0" borderId="15" xfId="0" applyNumberFormat="1" applyFont="1" applyBorder="1"/>
    <xf numFmtId="0" fontId="3" fillId="0" borderId="16" xfId="0" applyFont="1" applyBorder="1"/>
    <xf numFmtId="0" fontId="3" fillId="0" borderId="17" xfId="0" applyFont="1" applyBorder="1"/>
    <xf numFmtId="0" fontId="2" fillId="0" borderId="17" xfId="0" applyFont="1" applyBorder="1"/>
    <xf numFmtId="0" fontId="3" fillId="0" borderId="18" xfId="0" applyFont="1" applyBorder="1"/>
    <xf numFmtId="0" fontId="2" fillId="0" borderId="19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3" fillId="0" borderId="20" xfId="0" applyFont="1" applyBorder="1" applyAlignment="1">
      <alignment horizontal="center"/>
    </xf>
    <xf numFmtId="2" fontId="0" fillId="0" borderId="0" xfId="0" applyNumberFormat="1"/>
    <xf numFmtId="165" fontId="2" fillId="0" borderId="0" xfId="1" applyFont="1"/>
    <xf numFmtId="43" fontId="0" fillId="0" borderId="0" xfId="0" applyNumberFormat="1"/>
    <xf numFmtId="0" fontId="5" fillId="0" borderId="0" xfId="0" applyFont="1" applyAlignment="1">
      <alignment horizontal="center"/>
    </xf>
    <xf numFmtId="0" fontId="5" fillId="0" borderId="0" xfId="0" applyFont="1"/>
    <xf numFmtId="165" fontId="5" fillId="0" borderId="0" xfId="1" applyFont="1"/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165" fontId="1" fillId="0" borderId="1" xfId="1" applyBorder="1" applyAlignment="1">
      <alignment vertical="center"/>
    </xf>
    <xf numFmtId="10" fontId="1" fillId="0" borderId="1" xfId="2" applyNumberForma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vertical="center"/>
    </xf>
    <xf numFmtId="10" fontId="0" fillId="0" borderId="1" xfId="0" applyNumberFormat="1" applyBorder="1" applyAlignment="1">
      <alignment horizontal="center" vertical="center"/>
    </xf>
    <xf numFmtId="10" fontId="0" fillId="5" borderId="1" xfId="0" applyNumberFormat="1" applyFill="1" applyBorder="1" applyAlignment="1">
      <alignment horizontal="center" vertical="center"/>
    </xf>
    <xf numFmtId="10" fontId="2" fillId="0" borderId="1" xfId="0" applyNumberFormat="1" applyFont="1" applyBorder="1" applyAlignment="1">
      <alignment horizontal="center" vertical="center"/>
    </xf>
    <xf numFmtId="167" fontId="0" fillId="0" borderId="1" xfId="0" applyNumberFormat="1" applyBorder="1" applyAlignment="1">
      <alignment horizontal="center" vertical="center"/>
    </xf>
    <xf numFmtId="10" fontId="3" fillId="0" borderId="1" xfId="0" applyNumberFormat="1" applyFont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165" fontId="2" fillId="0" borderId="1" xfId="1" applyFont="1" applyBorder="1" applyAlignment="1">
      <alignment vertical="center"/>
    </xf>
    <xf numFmtId="165" fontId="1" fillId="0" borderId="1" xfId="1" applyFill="1" applyBorder="1" applyAlignment="1">
      <alignment vertical="center"/>
    </xf>
    <xf numFmtId="165" fontId="1" fillId="0" borderId="1" xfId="1" applyBorder="1" applyAlignment="1">
      <alignment horizontal="center" vertical="center"/>
    </xf>
    <xf numFmtId="165" fontId="2" fillId="0" borderId="1" xfId="1" applyFont="1" applyFill="1" applyBorder="1" applyAlignment="1">
      <alignment vertical="center"/>
    </xf>
    <xf numFmtId="165" fontId="1" fillId="0" borderId="32" xfId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165" fontId="1" fillId="0" borderId="32" xfId="1" applyFill="1" applyBorder="1" applyAlignment="1">
      <alignment vertical="center"/>
    </xf>
    <xf numFmtId="0" fontId="2" fillId="4" borderId="32" xfId="0" applyFont="1" applyFill="1" applyBorder="1" applyAlignment="1">
      <alignment horizontal="center" vertical="center"/>
    </xf>
    <xf numFmtId="10" fontId="0" fillId="0" borderId="32" xfId="0" applyNumberFormat="1" applyBorder="1" applyAlignment="1">
      <alignment horizontal="center" vertical="center"/>
    </xf>
    <xf numFmtId="10" fontId="0" fillId="0" borderId="6" xfId="0" applyNumberFormat="1" applyBorder="1" applyAlignment="1">
      <alignment horizontal="center" vertical="center"/>
    </xf>
    <xf numFmtId="165" fontId="1" fillId="0" borderId="6" xfId="1" applyBorder="1" applyAlignment="1">
      <alignment vertical="center"/>
    </xf>
    <xf numFmtId="0" fontId="0" fillId="0" borderId="6" xfId="0" applyBorder="1" applyAlignment="1">
      <alignment horizontal="center" vertical="center"/>
    </xf>
    <xf numFmtId="166" fontId="0" fillId="0" borderId="32" xfId="0" applyNumberFormat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164" fontId="0" fillId="0" borderId="0" xfId="0" applyNumberFormat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/>
    </xf>
    <xf numFmtId="165" fontId="2" fillId="0" borderId="1" xfId="0" applyNumberFormat="1" applyFont="1" applyBorder="1" applyAlignment="1">
      <alignment vertical="center"/>
    </xf>
    <xf numFmtId="0" fontId="0" fillId="0" borderId="22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9" fontId="0" fillId="0" borderId="23" xfId="0" applyNumberFormat="1" applyBorder="1" applyAlignment="1">
      <alignment horizontal="left" vertical="center"/>
    </xf>
    <xf numFmtId="165" fontId="1" fillId="9" borderId="1" xfId="1" applyFill="1" applyBorder="1" applyAlignment="1">
      <alignment vertical="center"/>
    </xf>
    <xf numFmtId="165" fontId="2" fillId="9" borderId="1" xfId="1" applyFont="1" applyFill="1" applyBorder="1" applyAlignment="1">
      <alignment vertical="center"/>
    </xf>
    <xf numFmtId="0" fontId="2" fillId="0" borderId="0" xfId="0" applyFont="1" applyAlignment="1">
      <alignment horizontal="left" vertical="center"/>
    </xf>
    <xf numFmtId="165" fontId="1" fillId="9" borderId="1" xfId="1" applyFill="1" applyBorder="1" applyAlignment="1">
      <alignment horizontal="center" vertical="center"/>
    </xf>
    <xf numFmtId="165" fontId="2" fillId="11" borderId="1" xfId="1" applyFont="1" applyFill="1" applyBorder="1" applyAlignment="1">
      <alignment vertical="center"/>
    </xf>
    <xf numFmtId="165" fontId="2" fillId="12" borderId="1" xfId="1" applyFont="1" applyFill="1" applyBorder="1" applyAlignment="1">
      <alignment vertical="center"/>
    </xf>
    <xf numFmtId="0" fontId="2" fillId="12" borderId="8" xfId="0" applyFont="1" applyFill="1" applyBorder="1" applyAlignment="1">
      <alignment horizontal="center" vertical="center"/>
    </xf>
    <xf numFmtId="0" fontId="2" fillId="13" borderId="1" xfId="0" applyFont="1" applyFill="1" applyBorder="1" applyAlignment="1">
      <alignment horizontal="center" vertical="center"/>
    </xf>
    <xf numFmtId="8" fontId="0" fillId="0" borderId="23" xfId="0" applyNumberFormat="1" applyBorder="1" applyAlignment="1">
      <alignment horizontal="left" vertical="center"/>
    </xf>
    <xf numFmtId="0" fontId="0" fillId="0" borderId="22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23" xfId="0" applyBorder="1" applyAlignment="1">
      <alignment vertical="center"/>
    </xf>
    <xf numFmtId="8" fontId="0" fillId="0" borderId="23" xfId="0" applyNumberFormat="1" applyBorder="1" applyAlignment="1">
      <alignment vertical="center"/>
    </xf>
    <xf numFmtId="10" fontId="0" fillId="0" borderId="23" xfId="0" applyNumberFormat="1" applyBorder="1" applyAlignment="1">
      <alignment horizontal="center" vertical="center"/>
    </xf>
    <xf numFmtId="0" fontId="0" fillId="0" borderId="0" xfId="0" applyAlignment="1">
      <alignment horizontal="left" vertical="top"/>
    </xf>
    <xf numFmtId="0" fontId="2" fillId="12" borderId="22" xfId="0" applyFont="1" applyFill="1" applyBorder="1" applyAlignment="1">
      <alignment horizontal="left" vertical="center"/>
    </xf>
    <xf numFmtId="0" fontId="2" fillId="12" borderId="8" xfId="0" applyFont="1" applyFill="1" applyBorder="1" applyAlignment="1">
      <alignment horizontal="left" vertical="center"/>
    </xf>
    <xf numFmtId="0" fontId="0" fillId="5" borderId="23" xfId="0" applyFill="1" applyBorder="1" applyAlignment="1">
      <alignment horizontal="left" vertical="center"/>
    </xf>
    <xf numFmtId="0" fontId="2" fillId="11" borderId="8" xfId="0" applyFont="1" applyFill="1" applyBorder="1" applyAlignment="1">
      <alignment vertical="center"/>
    </xf>
    <xf numFmtId="0" fontId="0" fillId="11" borderId="8" xfId="0" applyFill="1" applyBorder="1" applyAlignment="1">
      <alignment horizontal="right" vertical="center"/>
    </xf>
    <xf numFmtId="0" fontId="0" fillId="11" borderId="8" xfId="0" applyFill="1" applyBorder="1" applyAlignment="1">
      <alignment horizontal="center" vertical="center"/>
    </xf>
    <xf numFmtId="0" fontId="0" fillId="11" borderId="23" xfId="0" applyFill="1" applyBorder="1" applyAlignment="1">
      <alignment horizontal="left" vertical="center"/>
    </xf>
    <xf numFmtId="10" fontId="2" fillId="0" borderId="23" xfId="0" applyNumberFormat="1" applyFont="1" applyBorder="1" applyAlignment="1">
      <alignment horizontal="center" vertical="center"/>
    </xf>
    <xf numFmtId="0" fontId="2" fillId="4" borderId="22" xfId="0" applyFont="1" applyFill="1" applyBorder="1" applyAlignment="1">
      <alignment horizontal="center" vertical="center"/>
    </xf>
    <xf numFmtId="0" fontId="2" fillId="14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0" fillId="5" borderId="22" xfId="0" applyFill="1" applyBorder="1" applyAlignment="1">
      <alignment horizontal="left" vertical="center"/>
    </xf>
    <xf numFmtId="0" fontId="0" fillId="5" borderId="8" xfId="0" applyFill="1" applyBorder="1" applyAlignment="1">
      <alignment horizontal="left" vertical="center"/>
    </xf>
    <xf numFmtId="165" fontId="1" fillId="5" borderId="1" xfId="1" applyFill="1" applyBorder="1" applyAlignment="1">
      <alignment horizontal="center" vertical="center"/>
    </xf>
    <xf numFmtId="9" fontId="0" fillId="5" borderId="23" xfId="0" applyNumberFormat="1" applyFill="1" applyBorder="1" applyAlignment="1">
      <alignment horizontal="center" vertical="center"/>
    </xf>
    <xf numFmtId="165" fontId="1" fillId="5" borderId="1" xfId="1" applyFill="1" applyBorder="1" applyAlignment="1">
      <alignment vertical="center"/>
    </xf>
    <xf numFmtId="14" fontId="0" fillId="0" borderId="1" xfId="0" applyNumberFormat="1" applyBorder="1" applyAlignment="1">
      <alignment horizontal="center" vertical="center"/>
    </xf>
    <xf numFmtId="10" fontId="2" fillId="11" borderId="1" xfId="2" applyNumberFormat="1" applyFont="1" applyFill="1" applyBorder="1" applyAlignment="1">
      <alignment horizontal="center" vertical="center"/>
    </xf>
    <xf numFmtId="0" fontId="0" fillId="5" borderId="22" xfId="0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0" fillId="9" borderId="1" xfId="0" applyFill="1" applyBorder="1" applyAlignment="1">
      <alignment horizontal="center" vertical="center"/>
    </xf>
    <xf numFmtId="10" fontId="0" fillId="5" borderId="23" xfId="0" applyNumberFormat="1" applyFill="1" applyBorder="1" applyAlignment="1">
      <alignment horizontal="left" vertical="center"/>
    </xf>
    <xf numFmtId="14" fontId="10" fillId="0" borderId="1" xfId="0" applyNumberFormat="1" applyFont="1" applyBorder="1" applyAlignment="1">
      <alignment horizontal="center" vertical="center"/>
    </xf>
    <xf numFmtId="8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4" fontId="5" fillId="0" borderId="1" xfId="0" applyNumberFormat="1" applyFont="1" applyBorder="1" applyAlignment="1">
      <alignment horizontal="center" vertical="center"/>
    </xf>
    <xf numFmtId="10" fontId="1" fillId="15" borderId="1" xfId="2" applyNumberFormat="1" applyFill="1" applyBorder="1" applyAlignment="1">
      <alignment horizontal="center" vertical="center"/>
    </xf>
    <xf numFmtId="10" fontId="2" fillId="15" borderId="1" xfId="0" applyNumberFormat="1" applyFont="1" applyFill="1" applyBorder="1" applyAlignment="1">
      <alignment horizontal="center" vertical="center"/>
    </xf>
    <xf numFmtId="10" fontId="2" fillId="15" borderId="23" xfId="0" applyNumberFormat="1" applyFont="1" applyFill="1" applyBorder="1" applyAlignment="1">
      <alignment horizontal="center" vertical="center"/>
    </xf>
    <xf numFmtId="10" fontId="2" fillId="15" borderId="1" xfId="2" applyNumberFormat="1" applyFont="1" applyFill="1" applyBorder="1" applyAlignment="1">
      <alignment horizontal="center" vertical="center"/>
    </xf>
    <xf numFmtId="10" fontId="2" fillId="16" borderId="1" xfId="0" applyNumberFormat="1" applyFont="1" applyFill="1" applyBorder="1" applyAlignment="1">
      <alignment horizontal="center" vertical="center"/>
    </xf>
    <xf numFmtId="10" fontId="2" fillId="16" borderId="23" xfId="0" applyNumberFormat="1" applyFont="1" applyFill="1" applyBorder="1" applyAlignment="1">
      <alignment horizontal="center" vertical="center"/>
    </xf>
    <xf numFmtId="10" fontId="1" fillId="16" borderId="1" xfId="2" applyNumberFormat="1" applyFill="1" applyBorder="1" applyAlignment="1">
      <alignment horizontal="center" vertical="center"/>
    </xf>
    <xf numFmtId="10" fontId="2" fillId="16" borderId="1" xfId="2" applyNumberFormat="1" applyFont="1" applyFill="1" applyBorder="1" applyAlignment="1">
      <alignment horizontal="center" vertical="center"/>
    </xf>
    <xf numFmtId="0" fontId="3" fillId="0" borderId="25" xfId="0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0" fontId="3" fillId="0" borderId="26" xfId="0" applyFont="1" applyBorder="1" applyAlignment="1">
      <alignment horizontal="left"/>
    </xf>
    <xf numFmtId="0" fontId="3" fillId="0" borderId="21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3" fillId="0" borderId="28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7" xfId="0" applyFont="1" applyBorder="1" applyAlignment="1">
      <alignment horizontal="left"/>
    </xf>
    <xf numFmtId="0" fontId="2" fillId="0" borderId="19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3" fillId="0" borderId="29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3" fillId="0" borderId="30" xfId="0" applyFont="1" applyBorder="1" applyAlignment="1">
      <alignment horizontal="left"/>
    </xf>
    <xf numFmtId="0" fontId="3" fillId="0" borderId="22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23" xfId="0" applyFont="1" applyBorder="1" applyAlignment="1">
      <alignment horizontal="left"/>
    </xf>
    <xf numFmtId="0" fontId="2" fillId="0" borderId="3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2" fillId="0" borderId="3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3" fillId="0" borderId="3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0" borderId="33" xfId="0" applyFont="1" applyBorder="1" applyAlignment="1">
      <alignment horizontal="left"/>
    </xf>
    <xf numFmtId="0" fontId="3" fillId="0" borderId="14" xfId="0" applyFont="1" applyBorder="1" applyAlignment="1">
      <alignment horizontal="left"/>
    </xf>
    <xf numFmtId="0" fontId="3" fillId="0" borderId="29" xfId="0" applyFont="1" applyBorder="1" applyAlignment="1">
      <alignment horizontal="center"/>
    </xf>
    <xf numFmtId="0" fontId="3" fillId="0" borderId="36" xfId="0" applyFont="1" applyBorder="1" applyAlignment="1">
      <alignment horizontal="center"/>
    </xf>
    <xf numFmtId="0" fontId="3" fillId="0" borderId="35" xfId="0" applyFont="1" applyBorder="1" applyAlignment="1">
      <alignment horizontal="left"/>
    </xf>
    <xf numFmtId="0" fontId="3" fillId="0" borderId="36" xfId="0" applyFont="1" applyBorder="1" applyAlignment="1">
      <alignment horizontal="left"/>
    </xf>
    <xf numFmtId="0" fontId="3" fillId="0" borderId="35" xfId="0" applyFont="1" applyBorder="1" applyAlignment="1">
      <alignment horizontal="center"/>
    </xf>
    <xf numFmtId="0" fontId="2" fillId="11" borderId="22" xfId="0" applyFont="1" applyFill="1" applyBorder="1" applyAlignment="1">
      <alignment horizontal="center" vertical="center"/>
    </xf>
    <xf numFmtId="0" fontId="2" fillId="11" borderId="8" xfId="0" applyFont="1" applyFill="1" applyBorder="1" applyAlignment="1">
      <alignment horizontal="center" vertical="center"/>
    </xf>
    <xf numFmtId="0" fontId="2" fillId="11" borderId="23" xfId="0" applyFont="1" applyFill="1" applyBorder="1" applyAlignment="1">
      <alignment horizontal="center" vertical="center"/>
    </xf>
    <xf numFmtId="0" fontId="3" fillId="0" borderId="22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2" fillId="0" borderId="2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0" fillId="0" borderId="22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3" fillId="0" borderId="31" xfId="0" applyFont="1" applyBorder="1" applyAlignment="1">
      <alignment horizontal="left" vertical="center"/>
    </xf>
    <xf numFmtId="0" fontId="2" fillId="6" borderId="22" xfId="0" applyFont="1" applyFill="1" applyBorder="1" applyAlignment="1">
      <alignment horizontal="center" vertical="center"/>
    </xf>
    <xf numFmtId="0" fontId="2" fillId="6" borderId="8" xfId="0" applyFont="1" applyFill="1" applyBorder="1" applyAlignment="1">
      <alignment horizontal="center" vertical="center"/>
    </xf>
    <xf numFmtId="0" fontId="2" fillId="6" borderId="23" xfId="0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23" xfId="0" applyFont="1" applyFill="1" applyBorder="1" applyAlignment="1">
      <alignment horizontal="center" vertical="center"/>
    </xf>
    <xf numFmtId="0" fontId="2" fillId="0" borderId="22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23" xfId="0" applyFont="1" applyBorder="1" applyAlignment="1">
      <alignment horizontal="left" vertical="center"/>
    </xf>
    <xf numFmtId="0" fontId="2" fillId="4" borderId="8" xfId="0" applyFont="1" applyFill="1" applyBorder="1" applyAlignment="1">
      <alignment horizontal="center" vertical="center"/>
    </xf>
    <xf numFmtId="0" fontId="2" fillId="7" borderId="22" xfId="0" applyFont="1" applyFill="1" applyBorder="1" applyAlignment="1">
      <alignment horizontal="center" vertical="center"/>
    </xf>
    <xf numFmtId="0" fontId="2" fillId="7" borderId="8" xfId="0" applyFont="1" applyFill="1" applyBorder="1" applyAlignment="1">
      <alignment horizontal="center" vertical="center"/>
    </xf>
    <xf numFmtId="0" fontId="2" fillId="7" borderId="23" xfId="0" applyFont="1" applyFill="1" applyBorder="1" applyAlignment="1">
      <alignment horizontal="center" vertical="center"/>
    </xf>
    <xf numFmtId="0" fontId="2" fillId="12" borderId="22" xfId="0" applyFont="1" applyFill="1" applyBorder="1" applyAlignment="1">
      <alignment horizontal="center" vertical="center"/>
    </xf>
    <xf numFmtId="0" fontId="2" fillId="12" borderId="8" xfId="0" applyFont="1" applyFill="1" applyBorder="1" applyAlignment="1">
      <alignment horizontal="center" vertical="center"/>
    </xf>
    <xf numFmtId="0" fontId="2" fillId="12" borderId="23" xfId="0" applyFont="1" applyFill="1" applyBorder="1" applyAlignment="1">
      <alignment horizontal="center" vertical="center"/>
    </xf>
    <xf numFmtId="0" fontId="2" fillId="11" borderId="22" xfId="0" applyFont="1" applyFill="1" applyBorder="1" applyAlignment="1">
      <alignment vertical="center"/>
    </xf>
    <xf numFmtId="0" fontId="2" fillId="11" borderId="8" xfId="0" applyFont="1" applyFill="1" applyBorder="1" applyAlignment="1">
      <alignment vertical="center"/>
    </xf>
    <xf numFmtId="0" fontId="2" fillId="4" borderId="8" xfId="0" applyFont="1" applyFill="1" applyBorder="1" applyAlignment="1">
      <alignment horizontal="left" vertical="center"/>
    </xf>
    <xf numFmtId="0" fontId="0" fillId="0" borderId="22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23" xfId="0" applyBorder="1" applyAlignment="1">
      <alignment horizontal="left" vertical="center" wrapText="1"/>
    </xf>
    <xf numFmtId="0" fontId="2" fillId="7" borderId="22" xfId="0" applyFont="1" applyFill="1" applyBorder="1" applyAlignment="1">
      <alignment horizontal="center" vertical="center" wrapText="1"/>
    </xf>
    <xf numFmtId="0" fontId="2" fillId="7" borderId="8" xfId="0" applyFont="1" applyFill="1" applyBorder="1" applyAlignment="1">
      <alignment horizontal="center" vertical="center" wrapText="1"/>
    </xf>
    <xf numFmtId="0" fontId="2" fillId="7" borderId="23" xfId="0" applyFont="1" applyFill="1" applyBorder="1" applyAlignment="1">
      <alignment horizontal="center" vertical="center" wrapText="1"/>
    </xf>
    <xf numFmtId="0" fontId="2" fillId="13" borderId="22" xfId="0" applyFont="1" applyFill="1" applyBorder="1" applyAlignment="1">
      <alignment horizontal="center" vertical="center"/>
    </xf>
    <xf numFmtId="0" fontId="2" fillId="13" borderId="8" xfId="0" applyFont="1" applyFill="1" applyBorder="1" applyAlignment="1">
      <alignment horizontal="center" vertical="center"/>
    </xf>
    <xf numFmtId="0" fontId="2" fillId="13" borderId="23" xfId="0" applyFont="1" applyFill="1" applyBorder="1" applyAlignment="1">
      <alignment horizontal="center" vertical="center"/>
    </xf>
    <xf numFmtId="0" fontId="2" fillId="10" borderId="22" xfId="0" applyFont="1" applyFill="1" applyBorder="1" applyAlignment="1">
      <alignment horizontal="center" vertical="center"/>
    </xf>
    <xf numFmtId="0" fontId="2" fillId="10" borderId="8" xfId="0" applyFont="1" applyFill="1" applyBorder="1" applyAlignment="1">
      <alignment horizontal="center" vertical="center"/>
    </xf>
    <xf numFmtId="0" fontId="2" fillId="10" borderId="23" xfId="0" applyFont="1" applyFill="1" applyBorder="1" applyAlignment="1">
      <alignment horizontal="center" vertical="center"/>
    </xf>
    <xf numFmtId="0" fontId="0" fillId="5" borderId="22" xfId="0" applyFill="1" applyBorder="1" applyAlignment="1">
      <alignment horizontal="left" vertical="center"/>
    </xf>
    <xf numFmtId="0" fontId="0" fillId="5" borderId="8" xfId="0" applyFill="1" applyBorder="1" applyAlignment="1">
      <alignment horizontal="left" vertical="center"/>
    </xf>
    <xf numFmtId="0" fontId="0" fillId="5" borderId="23" xfId="0" applyFill="1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0" fontId="2" fillId="4" borderId="22" xfId="0" applyFont="1" applyFill="1" applyBorder="1" applyAlignment="1">
      <alignment horizontal="center" vertical="center"/>
    </xf>
    <xf numFmtId="0" fontId="2" fillId="4" borderId="23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5" fillId="0" borderId="22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23" xfId="0" applyFont="1" applyBorder="1" applyAlignment="1">
      <alignment horizontal="left" vertical="center"/>
    </xf>
    <xf numFmtId="0" fontId="5" fillId="0" borderId="22" xfId="0" applyFont="1" applyBorder="1" applyAlignment="1">
      <alignment horizontal="left" wrapText="1"/>
    </xf>
    <xf numFmtId="0" fontId="5" fillId="0" borderId="8" xfId="0" applyFont="1" applyBorder="1" applyAlignment="1">
      <alignment horizontal="left" wrapText="1"/>
    </xf>
    <xf numFmtId="0" fontId="5" fillId="0" borderId="23" xfId="0" applyFont="1" applyBorder="1" applyAlignment="1">
      <alignment horizontal="left" wrapText="1"/>
    </xf>
    <xf numFmtId="0" fontId="2" fillId="4" borderId="0" xfId="0" applyFont="1" applyFill="1" applyAlignment="1">
      <alignment horizontal="center" vertical="center"/>
    </xf>
    <xf numFmtId="0" fontId="2" fillId="4" borderId="37" xfId="0" applyFont="1" applyFill="1" applyBorder="1" applyAlignment="1">
      <alignment horizontal="center" vertical="center"/>
    </xf>
  </cellXfs>
  <cellStyles count="158">
    <cellStyle name="Hiperlink" xfId="3" builtinId="8" hidden="1"/>
    <cellStyle name="Hiperlink" xfId="5" builtinId="8" hidden="1"/>
    <cellStyle name="Hiperlink" xfId="7" builtinId="8" hidden="1"/>
    <cellStyle name="Hiperlink" xfId="9" builtinId="8" hidden="1"/>
    <cellStyle name="Hiperlink" xfId="11" builtinId="8" hidden="1"/>
    <cellStyle name="Hiperlink" xfId="13" builtinId="8" hidden="1"/>
    <cellStyle name="Hiperlink" xfId="15" builtinId="8" hidden="1"/>
    <cellStyle name="Hiperlink" xfId="17" builtinId="8" hidden="1"/>
    <cellStyle name="Hiperlink" xfId="19" builtinId="8" hidden="1"/>
    <cellStyle name="Hiperlink" xfId="21" builtinId="8" hidden="1"/>
    <cellStyle name="Hiperlink" xfId="23" builtinId="8" hidden="1"/>
    <cellStyle name="Hiperlink" xfId="25" builtinId="8" hidden="1"/>
    <cellStyle name="Hiperlink" xfId="27" builtinId="8" hidden="1"/>
    <cellStyle name="Hiperlink" xfId="29" builtinId="8" hidden="1"/>
    <cellStyle name="Hiperlink" xfId="31" builtinId="8" hidden="1"/>
    <cellStyle name="Hiperlink" xfId="33" builtinId="8" hidden="1"/>
    <cellStyle name="Hiperlink" xfId="35" builtinId="8" hidden="1"/>
    <cellStyle name="Hiperlink" xfId="37" builtinId="8" hidden="1"/>
    <cellStyle name="Hiperlink" xfId="39" builtinId="8" hidden="1"/>
    <cellStyle name="Hiperlink" xfId="41" builtinId="8" hidden="1"/>
    <cellStyle name="Hiperlink" xfId="43" builtinId="8" hidden="1"/>
    <cellStyle name="Hiperlink" xfId="45" builtinId="8" hidden="1"/>
    <cellStyle name="Hiperlink" xfId="47" builtinId="8" hidden="1"/>
    <cellStyle name="Hiperlink" xfId="49" builtinId="8" hidden="1"/>
    <cellStyle name="Hiperlink" xfId="51" builtinId="8" hidden="1"/>
    <cellStyle name="Hiperlink" xfId="53" builtinId="8" hidden="1"/>
    <cellStyle name="Hiperlink" xfId="55" builtinId="8" hidden="1"/>
    <cellStyle name="Hiperlink" xfId="57" builtinId="8" hidden="1"/>
    <cellStyle name="Hiperlink" xfId="59" builtinId="8" hidden="1"/>
    <cellStyle name="Hiperlink" xfId="61" builtinId="8" hidden="1"/>
    <cellStyle name="Hiperlink" xfId="63" builtinId="8" hidden="1"/>
    <cellStyle name="Hiperlink" xfId="65" builtinId="8" hidden="1"/>
    <cellStyle name="Hiperlink" xfId="67" builtinId="8" hidden="1"/>
    <cellStyle name="Hiperlink" xfId="69" builtinId="8" hidden="1"/>
    <cellStyle name="Hiperlink" xfId="71" builtinId="8" hidden="1"/>
    <cellStyle name="Hiperlink" xfId="73" builtinId="8" hidden="1"/>
    <cellStyle name="Hiperlink" xfId="75" builtinId="8" hidden="1"/>
    <cellStyle name="Hiperlink" xfId="77" builtinId="8" hidden="1"/>
    <cellStyle name="Hiperlink" xfId="79" builtinId="8" hidden="1"/>
    <cellStyle name="Hiperlink" xfId="81" builtinId="8" hidden="1"/>
    <cellStyle name="Hiperlink" xfId="83" builtinId="8" hidden="1"/>
    <cellStyle name="Hiperlink" xfId="85" builtinId="8" hidden="1"/>
    <cellStyle name="Hiperlink" xfId="87" builtinId="8" hidden="1"/>
    <cellStyle name="Hiperlink" xfId="89" builtinId="8" hidden="1"/>
    <cellStyle name="Hiperlink" xfId="91" builtinId="8" hidden="1"/>
    <cellStyle name="Hiperlink" xfId="93" builtinId="8" hidden="1"/>
    <cellStyle name="Hiperlink" xfId="95" builtinId="8" hidden="1"/>
    <cellStyle name="Hiperlink" xfId="97" builtinId="8" hidden="1"/>
    <cellStyle name="Hiperlink" xfId="99" builtinId="8" hidden="1"/>
    <cellStyle name="Hiperlink" xfId="101" builtinId="8" hidden="1"/>
    <cellStyle name="Hiperlink" xfId="103" builtinId="8" hidden="1"/>
    <cellStyle name="Hiperlink" xfId="105" builtinId="8" hidden="1"/>
    <cellStyle name="Hiperlink" xfId="107" builtinId="8" hidden="1"/>
    <cellStyle name="Hiperlink" xfId="109" builtinId="8" hidden="1"/>
    <cellStyle name="Hiperlink" xfId="111" builtinId="8" hidden="1"/>
    <cellStyle name="Hiperlink" xfId="113" builtinId="8" hidden="1"/>
    <cellStyle name="Hiperlink" xfId="115" builtinId="8" hidden="1"/>
    <cellStyle name="Hiperlink" xfId="117" builtinId="8" hidden="1"/>
    <cellStyle name="Hiperlink" xfId="119" builtinId="8" hidden="1"/>
    <cellStyle name="Hiperlink" xfId="121" builtinId="8" hidden="1"/>
    <cellStyle name="Hiperlink" xfId="123" builtinId="8" hidden="1"/>
    <cellStyle name="Hiperlink" xfId="125" builtinId="8" hidden="1"/>
    <cellStyle name="Hiperlink" xfId="127" builtinId="8" hidden="1"/>
    <cellStyle name="Hiperlink" xfId="129" builtinId="8" hidden="1"/>
    <cellStyle name="Hiperlink" xfId="131" builtinId="8" hidden="1"/>
    <cellStyle name="Hiperlink" xfId="133" builtinId="8" hidden="1"/>
    <cellStyle name="Hiperlink" xfId="135" builtinId="8" hidden="1"/>
    <cellStyle name="Hiperlink" xfId="137" builtinId="8" hidden="1"/>
    <cellStyle name="Hiperlink" xfId="139" builtinId="8" hidden="1"/>
    <cellStyle name="Hiperlink" xfId="141" builtinId="8" hidden="1"/>
    <cellStyle name="Hiperlink" xfId="143" builtinId="8" hidden="1"/>
    <cellStyle name="Hiperlink" xfId="145" builtinId="8" hidden="1"/>
    <cellStyle name="Hiperlink" xfId="147" builtinId="8" hidden="1"/>
    <cellStyle name="Hiperlink" xfId="149" builtinId="8" hidden="1"/>
    <cellStyle name="Hiperlink" xfId="151" builtinId="8" hidden="1"/>
    <cellStyle name="Hiperlink" xfId="154" builtinId="8" hidden="1"/>
    <cellStyle name="Hiperlink" xfId="156" builtinId="8" hidden="1"/>
    <cellStyle name="Hiperlink Visitado" xfId="4" builtinId="9" hidden="1"/>
    <cellStyle name="Hiperlink Visitado" xfId="6" builtinId="9" hidden="1"/>
    <cellStyle name="Hiperlink Visitado" xfId="8" builtinId="9" hidden="1"/>
    <cellStyle name="Hiperlink Visitado" xfId="10" builtinId="9" hidden="1"/>
    <cellStyle name="Hiperlink Visitado" xfId="12" builtinId="9" hidden="1"/>
    <cellStyle name="Hiperlink Visitado" xfId="14" builtinId="9" hidden="1"/>
    <cellStyle name="Hiperlink Visitado" xfId="16" builtinId="9" hidden="1"/>
    <cellStyle name="Hiperlink Visitado" xfId="18" builtinId="9" hidden="1"/>
    <cellStyle name="Hiperlink Visitado" xfId="20" builtinId="9" hidden="1"/>
    <cellStyle name="Hiperlink Visitado" xfId="22" builtinId="9" hidden="1"/>
    <cellStyle name="Hiperlink Visitado" xfId="24" builtinId="9" hidden="1"/>
    <cellStyle name="Hiperlink Visitado" xfId="26" builtinId="9" hidden="1"/>
    <cellStyle name="Hiperlink Visitado" xfId="28" builtinId="9" hidden="1"/>
    <cellStyle name="Hiperlink Visitado" xfId="30" builtinId="9" hidden="1"/>
    <cellStyle name="Hiperlink Visitado" xfId="32" builtinId="9" hidden="1"/>
    <cellStyle name="Hiperlink Visitado" xfId="34" builtinId="9" hidden="1"/>
    <cellStyle name="Hiperlink Visitado" xfId="36" builtinId="9" hidden="1"/>
    <cellStyle name="Hiperlink Visitado" xfId="38" builtinId="9" hidden="1"/>
    <cellStyle name="Hiperlink Visitado" xfId="40" builtinId="9" hidden="1"/>
    <cellStyle name="Hiperlink Visitado" xfId="42" builtinId="9" hidden="1"/>
    <cellStyle name="Hiperlink Visitado" xfId="44" builtinId="9" hidden="1"/>
    <cellStyle name="Hiperlink Visitado" xfId="46" builtinId="9" hidden="1"/>
    <cellStyle name="Hiperlink Visitado" xfId="48" builtinId="9" hidden="1"/>
    <cellStyle name="Hiperlink Visitado" xfId="50" builtinId="9" hidden="1"/>
    <cellStyle name="Hiperlink Visitado" xfId="52" builtinId="9" hidden="1"/>
    <cellStyle name="Hiperlink Visitado" xfId="54" builtinId="9" hidden="1"/>
    <cellStyle name="Hiperlink Visitado" xfId="56" builtinId="9" hidden="1"/>
    <cellStyle name="Hiperlink Visitado" xfId="58" builtinId="9" hidden="1"/>
    <cellStyle name="Hiperlink Visitado" xfId="60" builtinId="9" hidden="1"/>
    <cellStyle name="Hiperlink Visitado" xfId="62" builtinId="9" hidden="1"/>
    <cellStyle name="Hiperlink Visitado" xfId="64" builtinId="9" hidden="1"/>
    <cellStyle name="Hiperlink Visitado" xfId="66" builtinId="9" hidden="1"/>
    <cellStyle name="Hiperlink Visitado" xfId="68" builtinId="9" hidden="1"/>
    <cellStyle name="Hiperlink Visitado" xfId="70" builtinId="9" hidden="1"/>
    <cellStyle name="Hiperlink Visitado" xfId="72" builtinId="9" hidden="1"/>
    <cellStyle name="Hiperlink Visitado" xfId="74" builtinId="9" hidden="1"/>
    <cellStyle name="Hiperlink Visitado" xfId="76" builtinId="9" hidden="1"/>
    <cellStyle name="Hiperlink Visitado" xfId="78" builtinId="9" hidden="1"/>
    <cellStyle name="Hiperlink Visitado" xfId="80" builtinId="9" hidden="1"/>
    <cellStyle name="Hiperlink Visitado" xfId="82" builtinId="9" hidden="1"/>
    <cellStyle name="Hiperlink Visitado" xfId="84" builtinId="9" hidden="1"/>
    <cellStyle name="Hiperlink Visitado" xfId="86" builtinId="9" hidden="1"/>
    <cellStyle name="Hiperlink Visitado" xfId="88" builtinId="9" hidden="1"/>
    <cellStyle name="Hiperlink Visitado" xfId="90" builtinId="9" hidden="1"/>
    <cellStyle name="Hiperlink Visitado" xfId="92" builtinId="9" hidden="1"/>
    <cellStyle name="Hiperlink Visitado" xfId="94" builtinId="9" hidden="1"/>
    <cellStyle name="Hiperlink Visitado" xfId="96" builtinId="9" hidden="1"/>
    <cellStyle name="Hiperlink Visitado" xfId="98" builtinId="9" hidden="1"/>
    <cellStyle name="Hiperlink Visitado" xfId="100" builtinId="9" hidden="1"/>
    <cellStyle name="Hiperlink Visitado" xfId="102" builtinId="9" hidden="1"/>
    <cellStyle name="Hiperlink Visitado" xfId="104" builtinId="9" hidden="1"/>
    <cellStyle name="Hiperlink Visitado" xfId="106" builtinId="9" hidden="1"/>
    <cellStyle name="Hiperlink Visitado" xfId="108" builtinId="9" hidden="1"/>
    <cellStyle name="Hiperlink Visitado" xfId="110" builtinId="9" hidden="1"/>
    <cellStyle name="Hiperlink Visitado" xfId="112" builtinId="9" hidden="1"/>
    <cellStyle name="Hiperlink Visitado" xfId="114" builtinId="9" hidden="1"/>
    <cellStyle name="Hiperlink Visitado" xfId="116" builtinId="9" hidden="1"/>
    <cellStyle name="Hiperlink Visitado" xfId="118" builtinId="9" hidden="1"/>
    <cellStyle name="Hiperlink Visitado" xfId="120" builtinId="9" hidden="1"/>
    <cellStyle name="Hiperlink Visitado" xfId="122" builtinId="9" hidden="1"/>
    <cellStyle name="Hiperlink Visitado" xfId="124" builtinId="9" hidden="1"/>
    <cellStyle name="Hiperlink Visitado" xfId="126" builtinId="9" hidden="1"/>
    <cellStyle name="Hiperlink Visitado" xfId="128" builtinId="9" hidden="1"/>
    <cellStyle name="Hiperlink Visitado" xfId="130" builtinId="9" hidden="1"/>
    <cellStyle name="Hiperlink Visitado" xfId="132" builtinId="9" hidden="1"/>
    <cellStyle name="Hiperlink Visitado" xfId="134" builtinId="9" hidden="1"/>
    <cellStyle name="Hiperlink Visitado" xfId="136" builtinId="9" hidden="1"/>
    <cellStyle name="Hiperlink Visitado" xfId="138" builtinId="9" hidden="1"/>
    <cellStyle name="Hiperlink Visitado" xfId="140" builtinId="9" hidden="1"/>
    <cellStyle name="Hiperlink Visitado" xfId="142" builtinId="9" hidden="1"/>
    <cellStyle name="Hiperlink Visitado" xfId="144" builtinId="9" hidden="1"/>
    <cellStyle name="Hiperlink Visitado" xfId="146" builtinId="9" hidden="1"/>
    <cellStyle name="Hiperlink Visitado" xfId="148" builtinId="9" hidden="1"/>
    <cellStyle name="Hiperlink Visitado" xfId="150" builtinId="9" hidden="1"/>
    <cellStyle name="Hiperlink Visitado" xfId="152" builtinId="9" hidden="1"/>
    <cellStyle name="Hiperlink Visitado" xfId="155" builtinId="9" hidden="1"/>
    <cellStyle name="Hiperlink Visitado" xfId="157" builtinId="9" hidden="1"/>
    <cellStyle name="Moeda" xfId="1" builtinId="4"/>
    <cellStyle name="Normal" xfId="0" builtinId="0"/>
    <cellStyle name="Normal 2" xfId="153" xr:uid="{00000000-0005-0000-0000-00009C000000}"/>
    <cellStyle name="Porcentagem" xfId="2" builtinId="5"/>
  </cellStyles>
  <dxfs count="0"/>
  <tableStyles count="0" defaultTableStyle="TableStyleMedium9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FF8838-673B-4783-A1C5-B66D216F7158}">
  <sheetPr>
    <tabColor indexed="13"/>
  </sheetPr>
  <dimension ref="A1:M146"/>
  <sheetViews>
    <sheetView showGridLines="0" topLeftCell="A8" zoomScale="118" zoomScaleNormal="118" zoomScalePageLayoutView="118" workbookViewId="0">
      <selection activeCell="I51" sqref="I51"/>
    </sheetView>
  </sheetViews>
  <sheetFormatPr defaultColWidth="8.85546875" defaultRowHeight="12.75"/>
  <cols>
    <col min="2" max="2" width="7.7109375" customWidth="1"/>
    <col min="6" max="6" width="10.85546875" bestFit="1" customWidth="1"/>
    <col min="8" max="8" width="47" customWidth="1"/>
    <col min="9" max="9" width="16.85546875" customWidth="1"/>
    <col min="10" max="10" width="14.42578125" customWidth="1"/>
    <col min="11" max="11" width="5" customWidth="1"/>
    <col min="12" max="12" width="17" customWidth="1"/>
    <col min="13" max="13" width="15.85546875" customWidth="1"/>
    <col min="14" max="14" width="9.42578125" bestFit="1" customWidth="1"/>
  </cols>
  <sheetData>
    <row r="1" spans="2:10">
      <c r="B1" s="215"/>
      <c r="C1" s="215"/>
      <c r="D1" s="215"/>
      <c r="E1" s="215"/>
      <c r="F1" s="215"/>
      <c r="G1" s="215"/>
      <c r="H1" s="215"/>
      <c r="I1" s="215"/>
      <c r="J1" s="215"/>
    </row>
    <row r="2" spans="2:10">
      <c r="B2" s="216"/>
      <c r="C2" s="216"/>
      <c r="D2" s="216"/>
      <c r="E2" s="216"/>
      <c r="F2" s="216"/>
      <c r="G2" s="216"/>
      <c r="H2" s="216"/>
      <c r="I2" s="216"/>
      <c r="J2" s="216"/>
    </row>
    <row r="3" spans="2:10">
      <c r="B3" s="1"/>
      <c r="C3" s="1"/>
      <c r="D3" s="1"/>
      <c r="E3" s="1"/>
      <c r="F3" s="1"/>
      <c r="G3" s="1"/>
      <c r="H3" s="1"/>
      <c r="I3" s="1"/>
      <c r="J3" s="1"/>
    </row>
    <row r="4" spans="2:10" ht="17.100000000000001" customHeight="1">
      <c r="B4" s="212" t="s">
        <v>154</v>
      </c>
      <c r="C4" s="213"/>
      <c r="D4" s="213"/>
      <c r="E4" s="213"/>
      <c r="F4" s="213"/>
      <c r="G4" s="213"/>
      <c r="H4" s="213"/>
      <c r="I4" s="213"/>
      <c r="J4" s="214"/>
    </row>
    <row r="5" spans="2:10" ht="17.100000000000001" customHeight="1">
      <c r="B5" s="30" t="s">
        <v>9</v>
      </c>
      <c r="C5" s="171" t="s">
        <v>153</v>
      </c>
      <c r="D5" s="172"/>
      <c r="E5" s="172"/>
      <c r="F5" s="172"/>
      <c r="G5" s="172"/>
      <c r="H5" s="172"/>
      <c r="I5" s="173"/>
      <c r="J5" s="31"/>
    </row>
    <row r="6" spans="2:10" ht="17.100000000000001" customHeight="1">
      <c r="B6" s="30" t="s">
        <v>10</v>
      </c>
      <c r="C6" s="171" t="s">
        <v>152</v>
      </c>
      <c r="D6" s="172"/>
      <c r="E6" s="172"/>
      <c r="F6" s="172"/>
      <c r="G6" s="172"/>
      <c r="H6" s="172"/>
      <c r="I6" s="173"/>
      <c r="J6" s="32" t="s">
        <v>209</v>
      </c>
    </row>
    <row r="7" spans="2:10" ht="17.100000000000001" customHeight="1">
      <c r="B7" s="30" t="s">
        <v>11</v>
      </c>
      <c r="C7" s="171" t="s">
        <v>151</v>
      </c>
      <c r="D7" s="172"/>
      <c r="E7" s="172"/>
      <c r="F7" s="172"/>
      <c r="G7" s="172"/>
      <c r="H7" s="172"/>
      <c r="I7" s="173"/>
      <c r="J7" s="109" t="s">
        <v>156</v>
      </c>
    </row>
    <row r="8" spans="2:10" ht="17.100000000000001" customHeight="1">
      <c r="B8" s="32" t="s">
        <v>12</v>
      </c>
      <c r="C8" s="171" t="s">
        <v>150</v>
      </c>
      <c r="D8" s="172"/>
      <c r="E8" s="172"/>
      <c r="F8" s="172"/>
      <c r="G8" s="172"/>
      <c r="H8" s="172"/>
      <c r="I8" s="173"/>
      <c r="J8" s="109" t="s">
        <v>157</v>
      </c>
    </row>
    <row r="9" spans="2:10" ht="17.100000000000001" customHeight="1">
      <c r="B9" s="32" t="s">
        <v>13</v>
      </c>
      <c r="C9" s="171" t="s">
        <v>149</v>
      </c>
      <c r="D9" s="172"/>
      <c r="E9" s="172"/>
      <c r="F9" s="172"/>
      <c r="G9" s="172"/>
      <c r="H9" s="172"/>
      <c r="I9" s="173"/>
      <c r="J9" s="109">
        <v>24</v>
      </c>
    </row>
    <row r="10" spans="2:10" ht="17.100000000000001" customHeight="1">
      <c r="B10" s="32" t="s">
        <v>14</v>
      </c>
      <c r="C10" s="171" t="s">
        <v>201</v>
      </c>
      <c r="D10" s="172"/>
      <c r="E10" s="172"/>
      <c r="F10" s="172"/>
      <c r="G10" s="172"/>
      <c r="H10" s="172"/>
      <c r="I10" s="173"/>
      <c r="J10" s="30">
        <v>1</v>
      </c>
    </row>
    <row r="11" spans="2:10" ht="17.100000000000001" customHeight="1">
      <c r="B11" s="33"/>
      <c r="C11" s="34"/>
      <c r="D11" s="34"/>
      <c r="E11" s="34"/>
      <c r="F11" s="34"/>
      <c r="G11" s="34"/>
      <c r="H11" s="34"/>
      <c r="I11" s="33"/>
      <c r="J11" s="33"/>
    </row>
    <row r="12" spans="2:10" ht="17.100000000000001" customHeight="1">
      <c r="B12" s="33"/>
      <c r="C12" s="34"/>
      <c r="D12" s="34"/>
      <c r="E12" s="34"/>
      <c r="F12" s="34"/>
      <c r="G12" s="34"/>
      <c r="H12" s="34"/>
      <c r="I12" s="33"/>
      <c r="J12" s="33"/>
    </row>
    <row r="13" spans="2:10" ht="17.100000000000001" customHeight="1">
      <c r="B13" s="212" t="s">
        <v>49</v>
      </c>
      <c r="C13" s="213"/>
      <c r="D13" s="213"/>
      <c r="E13" s="213"/>
      <c r="F13" s="213"/>
      <c r="G13" s="213"/>
      <c r="H13" s="213"/>
      <c r="I13" s="213"/>
      <c r="J13" s="214"/>
    </row>
    <row r="14" spans="2:10" ht="17.100000000000001" customHeight="1">
      <c r="B14" s="30">
        <v>1</v>
      </c>
      <c r="C14" s="163" t="s">
        <v>8</v>
      </c>
      <c r="D14" s="164"/>
      <c r="E14" s="164"/>
      <c r="F14" s="164"/>
      <c r="G14" s="164"/>
      <c r="H14" s="164"/>
      <c r="I14" s="165"/>
      <c r="J14" s="32" t="s">
        <v>172</v>
      </c>
    </row>
    <row r="15" spans="2:10" ht="17.100000000000001" customHeight="1">
      <c r="B15" s="30">
        <v>2</v>
      </c>
      <c r="C15" s="171" t="s">
        <v>50</v>
      </c>
      <c r="D15" s="172"/>
      <c r="E15" s="172"/>
      <c r="F15" s="172"/>
      <c r="G15" s="172"/>
      <c r="H15" s="172"/>
      <c r="I15" s="173"/>
      <c r="J15" s="35" t="s">
        <v>174</v>
      </c>
    </row>
    <row r="16" spans="2:10" ht="17.100000000000001" customHeight="1">
      <c r="B16" s="30">
        <v>3</v>
      </c>
      <c r="C16" s="163" t="s">
        <v>7</v>
      </c>
      <c r="D16" s="164"/>
      <c r="E16" s="164"/>
      <c r="F16" s="164"/>
      <c r="G16" s="164"/>
      <c r="H16" s="164"/>
      <c r="I16" s="165"/>
      <c r="J16" s="102"/>
    </row>
    <row r="17" spans="2:10" ht="17.100000000000001" customHeight="1">
      <c r="B17" s="30">
        <v>4</v>
      </c>
      <c r="C17" s="163" t="s">
        <v>6</v>
      </c>
      <c r="D17" s="164"/>
      <c r="E17" s="164"/>
      <c r="F17" s="164"/>
      <c r="G17" s="164"/>
      <c r="H17" s="164"/>
      <c r="I17" s="165"/>
      <c r="J17" s="32" t="s">
        <v>173</v>
      </c>
    </row>
    <row r="18" spans="2:10" ht="17.100000000000001" customHeight="1">
      <c r="B18" s="30">
        <v>5</v>
      </c>
      <c r="C18" s="171" t="s">
        <v>5</v>
      </c>
      <c r="D18" s="164"/>
      <c r="E18" s="164"/>
      <c r="F18" s="164"/>
      <c r="G18" s="164"/>
      <c r="H18" s="164"/>
      <c r="I18" s="165"/>
      <c r="J18" s="32" t="s">
        <v>158</v>
      </c>
    </row>
    <row r="19" spans="2:10" ht="17.100000000000001" customHeight="1">
      <c r="B19" s="30">
        <v>6</v>
      </c>
      <c r="C19" s="171" t="s">
        <v>160</v>
      </c>
      <c r="D19" s="164"/>
      <c r="E19" s="164"/>
      <c r="F19" s="164"/>
      <c r="G19" s="164"/>
      <c r="H19" s="164"/>
      <c r="I19" s="165"/>
      <c r="J19" s="105" t="s">
        <v>159</v>
      </c>
    </row>
    <row r="20" spans="2:10" ht="17.100000000000001" customHeight="1">
      <c r="B20" s="167" t="s">
        <v>103</v>
      </c>
      <c r="C20" s="209"/>
      <c r="D20" s="209"/>
      <c r="E20" s="209"/>
      <c r="F20" s="209"/>
      <c r="G20" s="209"/>
      <c r="H20" s="209"/>
      <c r="I20" s="209"/>
      <c r="J20" s="209"/>
    </row>
    <row r="21" spans="2:10" ht="17.100000000000001" customHeight="1">
      <c r="B21" s="210" t="s">
        <v>24</v>
      </c>
      <c r="C21" s="184"/>
      <c r="D21" s="184"/>
      <c r="E21" s="184"/>
      <c r="F21" s="184"/>
      <c r="G21" s="184"/>
      <c r="H21" s="184"/>
      <c r="I21" s="211"/>
      <c r="J21" s="98" t="s">
        <v>87</v>
      </c>
    </row>
    <row r="22" spans="2:10" ht="17.100000000000001" customHeight="1">
      <c r="B22" s="99" t="s">
        <v>9</v>
      </c>
      <c r="C22" s="206" t="s">
        <v>45</v>
      </c>
      <c r="D22" s="207"/>
      <c r="E22" s="207"/>
      <c r="F22" s="207"/>
      <c r="G22" s="207"/>
      <c r="H22" s="207"/>
      <c r="I22" s="208"/>
      <c r="J22" s="102"/>
    </row>
    <row r="23" spans="2:10" ht="17.100000000000001" customHeight="1">
      <c r="B23" s="99" t="s">
        <v>10</v>
      </c>
      <c r="C23" s="100" t="s">
        <v>51</v>
      </c>
      <c r="D23" s="101"/>
      <c r="E23" s="101"/>
      <c r="F23" s="101"/>
      <c r="G23" s="101"/>
      <c r="H23" s="101"/>
      <c r="I23" s="103"/>
      <c r="J23" s="104"/>
    </row>
    <row r="24" spans="2:10" ht="17.100000000000001" customHeight="1">
      <c r="B24" s="99" t="s">
        <v>11</v>
      </c>
      <c r="C24" s="107" t="s">
        <v>52</v>
      </c>
      <c r="D24" s="108"/>
      <c r="E24" s="108"/>
      <c r="F24" s="108"/>
      <c r="G24" s="108"/>
      <c r="H24" s="108"/>
      <c r="I24" s="103"/>
      <c r="J24" s="104"/>
    </row>
    <row r="25" spans="2:10" ht="17.100000000000001" customHeight="1">
      <c r="B25" s="99" t="s">
        <v>12</v>
      </c>
      <c r="C25" s="206" t="s">
        <v>1</v>
      </c>
      <c r="D25" s="207"/>
      <c r="E25" s="207"/>
      <c r="F25" s="207"/>
      <c r="G25" s="207"/>
      <c r="H25" s="207"/>
      <c r="I25" s="208"/>
      <c r="J25" s="104"/>
    </row>
    <row r="26" spans="2:10" ht="17.100000000000001" customHeight="1">
      <c r="B26" s="99" t="s">
        <v>13</v>
      </c>
      <c r="C26" s="100" t="s">
        <v>53</v>
      </c>
      <c r="D26" s="101"/>
      <c r="E26" s="101"/>
      <c r="F26" s="101"/>
      <c r="G26" s="101"/>
      <c r="H26" s="101"/>
      <c r="I26" s="91"/>
      <c r="J26" s="104"/>
    </row>
    <row r="27" spans="2:10" ht="17.100000000000001" customHeight="1">
      <c r="B27" s="99" t="s">
        <v>14</v>
      </c>
      <c r="C27" s="206" t="s">
        <v>104</v>
      </c>
      <c r="D27" s="207"/>
      <c r="E27" s="207"/>
      <c r="F27" s="207"/>
      <c r="G27" s="207"/>
      <c r="H27" s="207"/>
      <c r="I27" s="208"/>
      <c r="J27" s="104"/>
    </row>
    <row r="28" spans="2:10" ht="17.100000000000001" customHeight="1">
      <c r="B28" s="99" t="s">
        <v>15</v>
      </c>
      <c r="C28" s="206" t="s">
        <v>164</v>
      </c>
      <c r="D28" s="207"/>
      <c r="E28" s="207"/>
      <c r="F28" s="207"/>
      <c r="G28" s="207"/>
      <c r="H28" s="207"/>
      <c r="I28" s="208"/>
      <c r="J28" s="104"/>
    </row>
    <row r="29" spans="2:10" ht="17.100000000000001" customHeight="1">
      <c r="B29" s="160" t="s">
        <v>102</v>
      </c>
      <c r="C29" s="161"/>
      <c r="D29" s="161"/>
      <c r="E29" s="161"/>
      <c r="F29" s="161"/>
      <c r="G29" s="161"/>
      <c r="H29" s="161"/>
      <c r="I29" s="162"/>
      <c r="J29" s="78">
        <f>SUM(J22:J27)</f>
        <v>0</v>
      </c>
    </row>
    <row r="30" spans="2:10" ht="17.100000000000001" customHeight="1">
      <c r="B30" s="38"/>
      <c r="C30" s="76" t="s">
        <v>105</v>
      </c>
      <c r="D30" s="38"/>
      <c r="E30" s="38"/>
      <c r="F30" s="38"/>
      <c r="G30" s="38"/>
      <c r="H30" s="38"/>
      <c r="I30" s="38"/>
      <c r="J30" s="39"/>
    </row>
    <row r="31" spans="2:10" ht="17.100000000000001" customHeight="1">
      <c r="B31" s="178" t="s">
        <v>54</v>
      </c>
      <c r="C31" s="179"/>
      <c r="D31" s="179"/>
      <c r="E31" s="179"/>
      <c r="F31" s="179"/>
      <c r="G31" s="179"/>
      <c r="H31" s="179"/>
      <c r="I31" s="179"/>
      <c r="J31" s="180"/>
    </row>
    <row r="32" spans="2:10" ht="17.100000000000001" customHeight="1">
      <c r="B32" s="166" t="s">
        <v>88</v>
      </c>
      <c r="C32" s="167"/>
      <c r="D32" s="167"/>
      <c r="E32" s="167"/>
      <c r="F32" s="167"/>
      <c r="G32" s="167"/>
      <c r="H32" s="168"/>
      <c r="I32" s="35" t="s">
        <v>2</v>
      </c>
      <c r="J32" s="32" t="s">
        <v>87</v>
      </c>
    </row>
    <row r="33" spans="2:13" ht="17.100000000000001" customHeight="1">
      <c r="B33" s="35" t="s">
        <v>9</v>
      </c>
      <c r="C33" s="171" t="s">
        <v>56</v>
      </c>
      <c r="D33" s="172"/>
      <c r="E33" s="172"/>
      <c r="F33" s="172"/>
      <c r="G33" s="172"/>
      <c r="H33" s="173"/>
      <c r="I33" s="40">
        <v>8.3299999999999999E-2</v>
      </c>
      <c r="J33" s="36">
        <f>$J$29*I33</f>
        <v>0</v>
      </c>
    </row>
    <row r="34" spans="2:13" ht="17.100000000000001" customHeight="1">
      <c r="B34" s="35" t="s">
        <v>10</v>
      </c>
      <c r="C34" s="171" t="s">
        <v>85</v>
      </c>
      <c r="D34" s="172"/>
      <c r="E34" s="172"/>
      <c r="F34" s="172"/>
      <c r="G34" s="172"/>
      <c r="H34" s="173"/>
      <c r="I34" s="41">
        <v>0.1111</v>
      </c>
      <c r="J34" s="36">
        <f>$J$29*I34</f>
        <v>0</v>
      </c>
    </row>
    <row r="35" spans="2:13" ht="17.100000000000001" customHeight="1">
      <c r="B35" s="203" t="s">
        <v>101</v>
      </c>
      <c r="C35" s="204"/>
      <c r="D35" s="204"/>
      <c r="E35" s="204"/>
      <c r="F35" s="204"/>
      <c r="G35" s="204"/>
      <c r="H35" s="205"/>
      <c r="I35" s="117">
        <f>SUM(I33:I34)</f>
        <v>0.19440000000000002</v>
      </c>
      <c r="J35" s="79">
        <f>SUM(J33:J34)</f>
        <v>0</v>
      </c>
    </row>
    <row r="36" spans="2:13" ht="17.100000000000001" customHeight="1">
      <c r="B36" s="184"/>
      <c r="C36" s="184"/>
      <c r="D36" s="184"/>
      <c r="E36" s="184"/>
      <c r="F36" s="184"/>
      <c r="G36" s="184"/>
      <c r="H36" s="184"/>
      <c r="I36" s="184"/>
      <c r="J36" s="184"/>
    </row>
    <row r="37" spans="2:13" ht="17.100000000000001" customHeight="1">
      <c r="B37" s="166" t="s">
        <v>66</v>
      </c>
      <c r="C37" s="167"/>
      <c r="D37" s="167"/>
      <c r="E37" s="167"/>
      <c r="F37" s="167"/>
      <c r="G37" s="167"/>
      <c r="H37" s="168"/>
      <c r="I37" s="35" t="s">
        <v>2</v>
      </c>
      <c r="J37" s="35" t="s">
        <v>87</v>
      </c>
      <c r="L37" s="28"/>
      <c r="M37" s="27"/>
    </row>
    <row r="38" spans="2:13" ht="17.100000000000001" customHeight="1">
      <c r="B38" s="51" t="s">
        <v>9</v>
      </c>
      <c r="C38" s="171" t="s">
        <v>59</v>
      </c>
      <c r="D38" s="172"/>
      <c r="E38" s="172"/>
      <c r="F38" s="172"/>
      <c r="G38" s="172"/>
      <c r="H38" s="173"/>
      <c r="I38" s="56">
        <v>0.1</v>
      </c>
      <c r="J38" s="57">
        <f>$J$29*I38</f>
        <v>0</v>
      </c>
      <c r="L38" s="29"/>
      <c r="M38" s="27"/>
    </row>
    <row r="39" spans="2:13" ht="17.100000000000001" customHeight="1">
      <c r="B39" s="35" t="s">
        <v>10</v>
      </c>
      <c r="C39" s="171" t="s">
        <v>60</v>
      </c>
      <c r="D39" s="172"/>
      <c r="E39" s="172"/>
      <c r="F39" s="172"/>
      <c r="G39" s="172"/>
      <c r="H39" s="173"/>
      <c r="I39" s="40">
        <v>2.5000000000000001E-2</v>
      </c>
      <c r="J39" s="57">
        <f t="shared" ref="J39:J45" si="0">$J$29*I39</f>
        <v>0</v>
      </c>
      <c r="L39" s="28"/>
    </row>
    <row r="40" spans="2:13" ht="17.100000000000001" customHeight="1">
      <c r="B40" s="35" t="s">
        <v>11</v>
      </c>
      <c r="C40" s="171" t="s">
        <v>61</v>
      </c>
      <c r="D40" s="172"/>
      <c r="E40" s="172"/>
      <c r="F40" s="172"/>
      <c r="G40" s="172"/>
      <c r="H40" s="173"/>
      <c r="I40" s="40">
        <v>0.03</v>
      </c>
      <c r="J40" s="57">
        <f t="shared" si="0"/>
        <v>0</v>
      </c>
      <c r="L40" s="28"/>
    </row>
    <row r="41" spans="2:13" ht="17.100000000000001" customHeight="1">
      <c r="B41" s="35" t="s">
        <v>12</v>
      </c>
      <c r="C41" s="171" t="s">
        <v>58</v>
      </c>
      <c r="D41" s="172"/>
      <c r="E41" s="172"/>
      <c r="F41" s="172"/>
      <c r="G41" s="172"/>
      <c r="H41" s="173"/>
      <c r="I41" s="40">
        <v>1.4999999999999999E-2</v>
      </c>
      <c r="J41" s="57">
        <f t="shared" si="0"/>
        <v>0</v>
      </c>
    </row>
    <row r="42" spans="2:13" ht="17.100000000000001" customHeight="1">
      <c r="B42" s="35" t="s">
        <v>13</v>
      </c>
      <c r="C42" s="171" t="s">
        <v>62</v>
      </c>
      <c r="D42" s="172"/>
      <c r="E42" s="172"/>
      <c r="F42" s="172"/>
      <c r="G42" s="172"/>
      <c r="H42" s="173"/>
      <c r="I42" s="40">
        <v>0.01</v>
      </c>
      <c r="J42" s="57">
        <f t="shared" si="0"/>
        <v>0</v>
      </c>
    </row>
    <row r="43" spans="2:13" ht="17.100000000000001" customHeight="1">
      <c r="B43" s="35" t="s">
        <v>14</v>
      </c>
      <c r="C43" s="171" t="s">
        <v>63</v>
      </c>
      <c r="D43" s="172"/>
      <c r="E43" s="172"/>
      <c r="F43" s="172"/>
      <c r="G43" s="172"/>
      <c r="H43" s="173"/>
      <c r="I43" s="40">
        <v>6.0000000000000001E-3</v>
      </c>
      <c r="J43" s="57">
        <f t="shared" si="0"/>
        <v>0</v>
      </c>
    </row>
    <row r="44" spans="2:13" ht="17.100000000000001" customHeight="1">
      <c r="B44" s="35" t="s">
        <v>15</v>
      </c>
      <c r="C44" s="171" t="s">
        <v>64</v>
      </c>
      <c r="D44" s="172"/>
      <c r="E44" s="172"/>
      <c r="F44" s="172"/>
      <c r="G44" s="172"/>
      <c r="H44" s="173"/>
      <c r="I44" s="40">
        <v>2E-3</v>
      </c>
      <c r="J44" s="57">
        <f t="shared" si="0"/>
        <v>0</v>
      </c>
    </row>
    <row r="45" spans="2:13" ht="17.100000000000001" customHeight="1">
      <c r="B45" s="52" t="s">
        <v>16</v>
      </c>
      <c r="C45" s="171" t="s">
        <v>65</v>
      </c>
      <c r="D45" s="172"/>
      <c r="E45" s="172"/>
      <c r="F45" s="172"/>
      <c r="G45" s="172"/>
      <c r="H45" s="173"/>
      <c r="I45" s="55">
        <v>0.08</v>
      </c>
      <c r="J45" s="57">
        <f t="shared" si="0"/>
        <v>0</v>
      </c>
    </row>
    <row r="46" spans="2:13" ht="17.100000000000001" customHeight="1">
      <c r="B46" s="188" t="s">
        <v>106</v>
      </c>
      <c r="C46" s="189"/>
      <c r="D46" s="189"/>
      <c r="E46" s="189"/>
      <c r="F46" s="189"/>
      <c r="G46" s="189"/>
      <c r="H46" s="190"/>
      <c r="I46" s="117">
        <f>SUM(I38:I45)</f>
        <v>0.26800000000000002</v>
      </c>
      <c r="J46" s="79">
        <f>SUM(J38:J45)</f>
        <v>0</v>
      </c>
      <c r="L46" s="26"/>
    </row>
    <row r="47" spans="2:13" ht="17.100000000000001" customHeight="1">
      <c r="B47" s="184"/>
      <c r="C47" s="184"/>
      <c r="D47" s="184"/>
      <c r="E47" s="184"/>
      <c r="F47" s="184"/>
      <c r="G47" s="184"/>
      <c r="H47" s="184"/>
      <c r="I47" s="184"/>
      <c r="J47" s="184"/>
    </row>
    <row r="48" spans="2:13" ht="17.100000000000001" customHeight="1">
      <c r="B48" s="200" t="s">
        <v>67</v>
      </c>
      <c r="C48" s="201"/>
      <c r="D48" s="201"/>
      <c r="E48" s="201"/>
      <c r="F48" s="201"/>
      <c r="G48" s="201"/>
      <c r="H48" s="201"/>
      <c r="I48" s="202"/>
      <c r="J48" s="81" t="s">
        <v>87</v>
      </c>
    </row>
    <row r="49" spans="1:10" ht="17.100000000000001" customHeight="1">
      <c r="B49" s="51" t="s">
        <v>9</v>
      </c>
      <c r="C49" s="68" t="s">
        <v>112</v>
      </c>
      <c r="D49" s="69"/>
      <c r="E49" s="69"/>
      <c r="F49" s="69"/>
      <c r="G49" s="69"/>
      <c r="H49" s="69"/>
      <c r="I49" s="82"/>
      <c r="J49" s="57">
        <f>ROUND(((I49*1)*21),2)</f>
        <v>0</v>
      </c>
    </row>
    <row r="50" spans="1:10" ht="17.100000000000001" customHeight="1">
      <c r="B50" s="51" t="s">
        <v>110</v>
      </c>
      <c r="C50" s="68" t="s">
        <v>111</v>
      </c>
      <c r="D50" s="69"/>
      <c r="E50" s="69"/>
      <c r="F50" s="69"/>
      <c r="G50" s="69"/>
      <c r="H50" s="69"/>
      <c r="I50" s="73">
        <v>0.06</v>
      </c>
      <c r="J50" s="57">
        <f>-ROUND((J22*6%),2)</f>
        <v>0</v>
      </c>
    </row>
    <row r="51" spans="1:10" ht="17.100000000000001" customHeight="1">
      <c r="B51" s="35" t="s">
        <v>10</v>
      </c>
      <c r="C51" s="83" t="s">
        <v>115</v>
      </c>
      <c r="D51" s="84"/>
      <c r="E51" s="84"/>
      <c r="F51" s="84"/>
      <c r="G51" s="84"/>
      <c r="H51" s="84"/>
      <c r="I51" s="86"/>
      <c r="J51" s="36">
        <f>ROUND((I51*21),2)</f>
        <v>0</v>
      </c>
    </row>
    <row r="52" spans="1:10" ht="17.100000000000001" customHeight="1">
      <c r="B52" s="35" t="s">
        <v>11</v>
      </c>
      <c r="C52" s="171" t="s">
        <v>113</v>
      </c>
      <c r="D52" s="172"/>
      <c r="E52" s="172"/>
      <c r="F52" s="172"/>
      <c r="G52" s="172"/>
      <c r="H52" s="172"/>
      <c r="I52" s="173"/>
      <c r="J52" s="36"/>
    </row>
    <row r="53" spans="1:10" ht="17.100000000000001" customHeight="1">
      <c r="B53" s="52" t="s">
        <v>12</v>
      </c>
      <c r="C53" s="171" t="s">
        <v>114</v>
      </c>
      <c r="D53" s="172"/>
      <c r="E53" s="172"/>
      <c r="F53" s="172"/>
      <c r="G53" s="172"/>
      <c r="H53" s="172"/>
      <c r="I53" s="173"/>
      <c r="J53" s="50"/>
    </row>
    <row r="54" spans="1:10" ht="17.100000000000001" customHeight="1">
      <c r="B54" s="52" t="s">
        <v>13</v>
      </c>
      <c r="C54" s="68" t="s">
        <v>107</v>
      </c>
      <c r="D54" s="69"/>
      <c r="E54" s="69"/>
      <c r="F54" s="69"/>
      <c r="G54" s="69"/>
      <c r="H54" s="69"/>
      <c r="I54" s="82"/>
      <c r="J54" s="50"/>
    </row>
    <row r="55" spans="1:10" ht="17.100000000000001" customHeight="1">
      <c r="B55" s="52" t="s">
        <v>14</v>
      </c>
      <c r="C55" s="68" t="s">
        <v>108</v>
      </c>
      <c r="D55" s="69"/>
      <c r="E55" s="69"/>
      <c r="F55" s="69"/>
      <c r="G55" s="69"/>
      <c r="H55" s="69"/>
      <c r="I55" s="82"/>
      <c r="J55" s="50"/>
    </row>
    <row r="56" spans="1:10" ht="17.100000000000001" customHeight="1">
      <c r="B56" s="52" t="s">
        <v>15</v>
      </c>
      <c r="C56" s="171" t="s">
        <v>109</v>
      </c>
      <c r="D56" s="172"/>
      <c r="E56" s="172"/>
      <c r="F56" s="172"/>
      <c r="G56" s="172"/>
      <c r="H56" s="172"/>
      <c r="I56" s="173"/>
      <c r="J56" s="50"/>
    </row>
    <row r="57" spans="1:10" ht="17.100000000000001" customHeight="1">
      <c r="B57" s="166" t="s">
        <v>89</v>
      </c>
      <c r="C57" s="167"/>
      <c r="D57" s="167"/>
      <c r="E57" s="167"/>
      <c r="F57" s="167"/>
      <c r="G57" s="167"/>
      <c r="H57" s="167"/>
      <c r="I57" s="168"/>
      <c r="J57" s="46">
        <f>SUM(J49:J56)</f>
        <v>0</v>
      </c>
    </row>
    <row r="58" spans="1:10" ht="22.5" customHeight="1">
      <c r="B58" s="193" t="s">
        <v>118</v>
      </c>
      <c r="C58" s="193"/>
      <c r="D58" s="193"/>
      <c r="E58" s="193"/>
      <c r="F58" s="193"/>
      <c r="G58" s="193"/>
      <c r="H58" s="193"/>
      <c r="I58" s="193"/>
      <c r="J58" s="193"/>
    </row>
    <row r="59" spans="1:10" ht="27" customHeight="1">
      <c r="B59" s="197" t="s">
        <v>68</v>
      </c>
      <c r="C59" s="198"/>
      <c r="D59" s="198"/>
      <c r="E59" s="198"/>
      <c r="F59" s="198"/>
      <c r="G59" s="198"/>
      <c r="H59" s="198"/>
      <c r="I59" s="199"/>
      <c r="J59" s="61" t="s">
        <v>87</v>
      </c>
    </row>
    <row r="60" spans="1:10" ht="17.100000000000001" customHeight="1">
      <c r="B60" s="35" t="s">
        <v>69</v>
      </c>
      <c r="C60" s="68" t="s">
        <v>55</v>
      </c>
      <c r="D60" s="71"/>
      <c r="E60" s="71"/>
      <c r="F60" s="71"/>
      <c r="G60" s="71"/>
      <c r="H60" s="71"/>
      <c r="I60" s="87">
        <v>0.19439999999999999</v>
      </c>
      <c r="J60" s="36">
        <f>J35</f>
        <v>0</v>
      </c>
    </row>
    <row r="61" spans="1:10" ht="17.100000000000001" customHeight="1">
      <c r="B61" s="35" t="s">
        <v>70</v>
      </c>
      <c r="C61" s="68" t="s">
        <v>57</v>
      </c>
      <c r="D61" s="69"/>
      <c r="E61" s="71"/>
      <c r="F61" s="71"/>
      <c r="G61" s="71"/>
      <c r="H61" s="71"/>
      <c r="I61" s="87">
        <v>0.26800000000000002</v>
      </c>
      <c r="J61" s="47">
        <f>J46</f>
        <v>0</v>
      </c>
    </row>
    <row r="62" spans="1:10" ht="17.100000000000001" customHeight="1">
      <c r="B62" s="52" t="s">
        <v>71</v>
      </c>
      <c r="C62" s="68" t="s">
        <v>72</v>
      </c>
      <c r="D62" s="71"/>
      <c r="E62" s="71"/>
      <c r="F62" s="71"/>
      <c r="G62" s="71"/>
      <c r="H62" s="71"/>
      <c r="I62" s="72"/>
      <c r="J62" s="53">
        <f>J57</f>
        <v>0</v>
      </c>
    </row>
    <row r="63" spans="1:10" ht="17.100000000000001" customHeight="1">
      <c r="A63" s="88"/>
      <c r="B63" s="89" t="s">
        <v>116</v>
      </c>
      <c r="C63" s="90"/>
      <c r="D63" s="90"/>
      <c r="E63" s="90"/>
      <c r="F63" s="90"/>
      <c r="G63" s="80"/>
      <c r="H63" s="80"/>
      <c r="I63" s="118">
        <v>0.46239999999999998</v>
      </c>
      <c r="J63" s="79">
        <f>SUM(J60:J62)</f>
        <v>0</v>
      </c>
    </row>
    <row r="64" spans="1:10" ht="23.25" customHeight="1">
      <c r="B64" s="193" t="s">
        <v>117</v>
      </c>
      <c r="C64" s="193"/>
      <c r="D64" s="193"/>
      <c r="E64" s="193"/>
      <c r="F64" s="193"/>
      <c r="G64" s="193"/>
      <c r="H64" s="193"/>
      <c r="I64" s="193"/>
      <c r="J64" s="193"/>
    </row>
    <row r="65" spans="2:12" ht="17.100000000000001" customHeight="1">
      <c r="B65" s="178" t="s">
        <v>73</v>
      </c>
      <c r="C65" s="179"/>
      <c r="D65" s="179"/>
      <c r="E65" s="179"/>
      <c r="F65" s="179"/>
      <c r="G65" s="179"/>
      <c r="H65" s="179"/>
      <c r="I65" s="179"/>
      <c r="J65" s="180"/>
    </row>
    <row r="66" spans="2:12" ht="17.100000000000001" customHeight="1">
      <c r="B66" s="166"/>
      <c r="C66" s="167"/>
      <c r="D66" s="167"/>
      <c r="E66" s="167"/>
      <c r="F66" s="167"/>
      <c r="G66" s="167"/>
      <c r="H66" s="168"/>
      <c r="I66" s="58" t="s">
        <v>2</v>
      </c>
      <c r="J66" s="58" t="s">
        <v>87</v>
      </c>
    </row>
    <row r="67" spans="2:12" ht="17.100000000000001" customHeight="1">
      <c r="B67" s="35" t="s">
        <v>9</v>
      </c>
      <c r="C67" s="171" t="s">
        <v>76</v>
      </c>
      <c r="D67" s="172"/>
      <c r="E67" s="172"/>
      <c r="F67" s="172"/>
      <c r="G67" s="172"/>
      <c r="H67" s="173"/>
      <c r="I67" s="40">
        <v>4.5999999999999999E-3</v>
      </c>
      <c r="J67" s="47">
        <f>$J$29*I67</f>
        <v>0</v>
      </c>
    </row>
    <row r="68" spans="2:12" ht="17.100000000000001" customHeight="1">
      <c r="B68" s="35" t="s">
        <v>10</v>
      </c>
      <c r="C68" s="171" t="s">
        <v>75</v>
      </c>
      <c r="D68" s="172"/>
      <c r="E68" s="172"/>
      <c r="F68" s="172"/>
      <c r="G68" s="172"/>
      <c r="H68" s="173"/>
      <c r="I68" s="43">
        <v>4.0000000000000002E-4</v>
      </c>
      <c r="J68" s="47">
        <f t="shared" ref="J68:J72" si="1">$J$29*I68</f>
        <v>0</v>
      </c>
    </row>
    <row r="69" spans="2:12" ht="17.100000000000001" customHeight="1">
      <c r="B69" s="35" t="s">
        <v>11</v>
      </c>
      <c r="C69" s="171" t="s">
        <v>119</v>
      </c>
      <c r="D69" s="172"/>
      <c r="E69" s="172"/>
      <c r="F69" s="172"/>
      <c r="G69" s="172"/>
      <c r="H69" s="173"/>
      <c r="I69" s="40">
        <v>0.02</v>
      </c>
      <c r="J69" s="47">
        <f t="shared" si="1"/>
        <v>0</v>
      </c>
    </row>
    <row r="70" spans="2:12" ht="17.100000000000001" customHeight="1">
      <c r="B70" s="35" t="s">
        <v>12</v>
      </c>
      <c r="C70" s="171" t="s">
        <v>74</v>
      </c>
      <c r="D70" s="172"/>
      <c r="E70" s="172"/>
      <c r="F70" s="172"/>
      <c r="G70" s="172"/>
      <c r="H70" s="173"/>
      <c r="I70" s="40">
        <v>1.9400000000000001E-2</v>
      </c>
      <c r="J70" s="47">
        <f t="shared" si="1"/>
        <v>0</v>
      </c>
    </row>
    <row r="71" spans="2:12" ht="29.1" customHeight="1">
      <c r="B71" s="35" t="s">
        <v>13</v>
      </c>
      <c r="C71" s="194" t="s">
        <v>90</v>
      </c>
      <c r="D71" s="195"/>
      <c r="E71" s="195"/>
      <c r="F71" s="195"/>
      <c r="G71" s="195"/>
      <c r="H71" s="196"/>
      <c r="I71" s="41">
        <f>I70*I46</f>
        <v>5.1992000000000002E-3</v>
      </c>
      <c r="J71" s="47">
        <f t="shared" si="1"/>
        <v>0</v>
      </c>
    </row>
    <row r="72" spans="2:12" ht="17.100000000000001" customHeight="1">
      <c r="B72" s="52" t="s">
        <v>14</v>
      </c>
      <c r="C72" s="171" t="s">
        <v>91</v>
      </c>
      <c r="D72" s="172"/>
      <c r="E72" s="172"/>
      <c r="F72" s="172"/>
      <c r="G72" s="172"/>
      <c r="H72" s="173"/>
      <c r="I72" s="59">
        <v>0.02</v>
      </c>
      <c r="J72" s="47">
        <f t="shared" si="1"/>
        <v>0</v>
      </c>
    </row>
    <row r="73" spans="2:12" ht="17.100000000000001" customHeight="1">
      <c r="B73" s="188" t="s">
        <v>120</v>
      </c>
      <c r="C73" s="189"/>
      <c r="D73" s="189"/>
      <c r="E73" s="189"/>
      <c r="F73" s="189"/>
      <c r="G73" s="189"/>
      <c r="H73" s="190"/>
      <c r="I73" s="117">
        <f>SUM(I67:I72)</f>
        <v>6.95992E-2</v>
      </c>
      <c r="J73" s="79">
        <f>SUM(J67:J72)</f>
        <v>0</v>
      </c>
    </row>
    <row r="74" spans="2:12" ht="39.75" customHeight="1">
      <c r="B74" s="167" t="s">
        <v>124</v>
      </c>
      <c r="C74" s="167"/>
      <c r="D74" s="167"/>
      <c r="E74" s="167"/>
      <c r="F74" s="167"/>
      <c r="G74" s="167"/>
      <c r="H74" s="167"/>
      <c r="I74" s="167"/>
      <c r="J74" s="167"/>
    </row>
    <row r="75" spans="2:12" ht="17.100000000000001" customHeight="1">
      <c r="B75" s="178" t="s">
        <v>77</v>
      </c>
      <c r="C75" s="179"/>
      <c r="D75" s="179"/>
      <c r="E75" s="179"/>
      <c r="F75" s="179"/>
      <c r="G75" s="179"/>
      <c r="H75" s="179"/>
      <c r="I75" s="179"/>
      <c r="J75" s="180"/>
    </row>
    <row r="76" spans="2:12" ht="17.100000000000001" customHeight="1">
      <c r="B76" s="166"/>
      <c r="C76" s="167"/>
      <c r="D76" s="167"/>
      <c r="E76" s="167"/>
      <c r="F76" s="167"/>
      <c r="G76" s="167"/>
      <c r="H76" s="168"/>
      <c r="I76" s="58" t="s">
        <v>2</v>
      </c>
      <c r="J76" s="58" t="s">
        <v>87</v>
      </c>
    </row>
    <row r="77" spans="2:12" ht="17.100000000000001" customHeight="1">
      <c r="B77" s="35" t="s">
        <v>9</v>
      </c>
      <c r="C77" s="171" t="s">
        <v>92</v>
      </c>
      <c r="D77" s="172"/>
      <c r="E77" s="172"/>
      <c r="F77" s="172"/>
      <c r="G77" s="172"/>
      <c r="H77" s="173"/>
      <c r="I77" s="44"/>
      <c r="J77" s="36">
        <f>$J$29*I77</f>
        <v>0</v>
      </c>
      <c r="L77">
        <v>8.98</v>
      </c>
    </row>
    <row r="78" spans="2:12" ht="17.100000000000001" customHeight="1">
      <c r="B78" s="35" t="s">
        <v>10</v>
      </c>
      <c r="C78" s="171" t="s">
        <v>121</v>
      </c>
      <c r="D78" s="172"/>
      <c r="E78" s="172"/>
      <c r="F78" s="172"/>
      <c r="G78" s="172"/>
      <c r="H78" s="173"/>
      <c r="I78" s="44">
        <v>2.8E-3</v>
      </c>
      <c r="J78" s="36">
        <f t="shared" ref="J78:J81" si="2">$J$29*I78</f>
        <v>0</v>
      </c>
      <c r="L78">
        <f>8.98/3</f>
        <v>2.9933333333333336</v>
      </c>
    </row>
    <row r="79" spans="2:12" ht="17.100000000000001" customHeight="1">
      <c r="B79" s="35" t="s">
        <v>11</v>
      </c>
      <c r="C79" s="171" t="s">
        <v>93</v>
      </c>
      <c r="D79" s="172"/>
      <c r="E79" s="172"/>
      <c r="F79" s="172"/>
      <c r="G79" s="172"/>
      <c r="H79" s="173"/>
      <c r="I79" s="44">
        <v>2.0000000000000001E-4</v>
      </c>
      <c r="J79" s="36">
        <f t="shared" si="2"/>
        <v>0</v>
      </c>
      <c r="L79">
        <f>L77+L78</f>
        <v>11.973333333333334</v>
      </c>
    </row>
    <row r="80" spans="2:12" ht="17.100000000000001" customHeight="1">
      <c r="B80" s="35" t="s">
        <v>12</v>
      </c>
      <c r="C80" s="171" t="s">
        <v>94</v>
      </c>
      <c r="D80" s="172"/>
      <c r="E80" s="172"/>
      <c r="F80" s="172"/>
      <c r="G80" s="172"/>
      <c r="H80" s="173"/>
      <c r="I80" s="40">
        <v>3.3E-3</v>
      </c>
      <c r="J80" s="36">
        <f t="shared" si="2"/>
        <v>0</v>
      </c>
      <c r="L80">
        <f>L79*I46</f>
        <v>3.2088533333333338</v>
      </c>
    </row>
    <row r="81" spans="2:12" ht="17.100000000000001" customHeight="1">
      <c r="B81" s="35" t="s">
        <v>13</v>
      </c>
      <c r="C81" s="171" t="s">
        <v>95</v>
      </c>
      <c r="D81" s="172"/>
      <c r="E81" s="172"/>
      <c r="F81" s="172"/>
      <c r="G81" s="172"/>
      <c r="H81" s="173"/>
      <c r="I81" s="44">
        <v>2E-3</v>
      </c>
      <c r="J81" s="36">
        <f t="shared" si="2"/>
        <v>0</v>
      </c>
      <c r="L81">
        <f>L79+L80</f>
        <v>15.182186666666668</v>
      </c>
    </row>
    <row r="82" spans="2:12" ht="17.100000000000001" customHeight="1">
      <c r="B82" s="35" t="s">
        <v>14</v>
      </c>
      <c r="C82" s="171" t="s">
        <v>122</v>
      </c>
      <c r="D82" s="172"/>
      <c r="E82" s="172"/>
      <c r="F82" s="172"/>
      <c r="G82" s="172"/>
      <c r="H82" s="173"/>
      <c r="I82" s="44">
        <v>1.3899999999999999E-2</v>
      </c>
      <c r="J82" s="36">
        <f>$J$29*I82</f>
        <v>0</v>
      </c>
    </row>
    <row r="83" spans="2:12" ht="17.100000000000001" customHeight="1">
      <c r="B83" s="188" t="s">
        <v>123</v>
      </c>
      <c r="C83" s="189"/>
      <c r="D83" s="189"/>
      <c r="E83" s="189"/>
      <c r="F83" s="189"/>
      <c r="G83" s="189"/>
      <c r="H83" s="190"/>
      <c r="I83" s="42">
        <f>I78+I79+I80+I81+I82</f>
        <v>2.2199999999999998E-2</v>
      </c>
      <c r="J83" s="36"/>
    </row>
    <row r="84" spans="2:12" ht="17.100000000000001" customHeight="1">
      <c r="B84" s="35" t="s">
        <v>15</v>
      </c>
      <c r="C84" s="68" t="s">
        <v>125</v>
      </c>
      <c r="D84" s="69"/>
      <c r="E84" s="69"/>
      <c r="F84" s="69"/>
      <c r="G84" s="69"/>
      <c r="H84" s="70"/>
      <c r="I84" s="44">
        <v>3.8999999999999998E-3</v>
      </c>
      <c r="J84" s="36">
        <f>I84*J29</f>
        <v>0</v>
      </c>
    </row>
    <row r="85" spans="2:12" ht="17.100000000000001" customHeight="1">
      <c r="B85" s="191"/>
      <c r="C85" s="192"/>
      <c r="D85" s="192"/>
      <c r="E85" s="92"/>
      <c r="F85" s="93"/>
      <c r="G85" s="94" t="s">
        <v>126</v>
      </c>
      <c r="H85" s="95"/>
      <c r="I85" s="42">
        <f>I83+I84</f>
        <v>2.6099999999999998E-2</v>
      </c>
      <c r="J85" s="36"/>
    </row>
    <row r="86" spans="2:12" ht="17.100000000000001" customHeight="1">
      <c r="B86" s="35" t="s">
        <v>16</v>
      </c>
      <c r="C86" s="171" t="s">
        <v>127</v>
      </c>
      <c r="D86" s="172"/>
      <c r="E86" s="172"/>
      <c r="F86" s="172"/>
      <c r="G86" s="172"/>
      <c r="H86" s="173"/>
      <c r="I86" s="44">
        <v>3.7000000000000002E-3</v>
      </c>
      <c r="J86" s="36">
        <f>I86*J29</f>
        <v>0</v>
      </c>
    </row>
    <row r="87" spans="2:12" ht="17.100000000000001" customHeight="1">
      <c r="B87" s="188" t="s">
        <v>123</v>
      </c>
      <c r="C87" s="189"/>
      <c r="D87" s="189"/>
      <c r="E87" s="189"/>
      <c r="F87" s="189"/>
      <c r="G87" s="189"/>
      <c r="H87" s="190"/>
      <c r="I87" s="117">
        <f>I85+I86</f>
        <v>2.98E-2</v>
      </c>
      <c r="J87" s="79">
        <f>SUM(J77:J86)</f>
        <v>0</v>
      </c>
    </row>
    <row r="88" spans="2:12" ht="23.25" customHeight="1">
      <c r="B88" s="193" t="s">
        <v>128</v>
      </c>
      <c r="C88" s="193"/>
      <c r="D88" s="193"/>
      <c r="E88" s="193"/>
      <c r="F88" s="193"/>
      <c r="G88" s="193"/>
      <c r="H88" s="193"/>
      <c r="I88" s="193"/>
      <c r="J88" s="193"/>
    </row>
    <row r="89" spans="2:12" ht="17.100000000000001" customHeight="1">
      <c r="B89" s="181" t="s">
        <v>78</v>
      </c>
      <c r="C89" s="182"/>
      <c r="D89" s="182"/>
      <c r="E89" s="182"/>
      <c r="F89" s="182"/>
      <c r="G89" s="182"/>
      <c r="H89" s="182"/>
      <c r="I89" s="183"/>
      <c r="J89" s="32" t="s">
        <v>87</v>
      </c>
    </row>
    <row r="90" spans="2:12" ht="17.100000000000001" customHeight="1">
      <c r="B90" s="52" t="s">
        <v>9</v>
      </c>
      <c r="C90" s="83" t="s">
        <v>96</v>
      </c>
      <c r="D90" s="84"/>
      <c r="E90" s="84"/>
      <c r="F90" s="84"/>
      <c r="G90" s="84"/>
      <c r="H90" s="84"/>
      <c r="I90" s="85"/>
      <c r="J90" s="50"/>
    </row>
    <row r="91" spans="2:12" ht="17.100000000000001" customHeight="1">
      <c r="B91" s="166" t="s">
        <v>89</v>
      </c>
      <c r="C91" s="167"/>
      <c r="D91" s="167"/>
      <c r="E91" s="167"/>
      <c r="F91" s="167"/>
      <c r="G91" s="167"/>
      <c r="H91" s="167"/>
      <c r="I91" s="168"/>
      <c r="J91" s="46">
        <f>J90</f>
        <v>0</v>
      </c>
    </row>
    <row r="92" spans="2:12" ht="26.25" customHeight="1">
      <c r="B92" s="184" t="s">
        <v>129</v>
      </c>
      <c r="C92" s="184"/>
      <c r="D92" s="184"/>
      <c r="E92" s="184"/>
      <c r="F92" s="184"/>
      <c r="G92" s="184"/>
      <c r="H92" s="184"/>
      <c r="I92" s="184"/>
      <c r="J92" s="184"/>
    </row>
    <row r="93" spans="2:12" ht="17.100000000000001" customHeight="1">
      <c r="B93" s="185" t="s">
        <v>86</v>
      </c>
      <c r="C93" s="186"/>
      <c r="D93" s="186"/>
      <c r="E93" s="186"/>
      <c r="F93" s="186"/>
      <c r="G93" s="186"/>
      <c r="H93" s="186"/>
      <c r="I93" s="187"/>
      <c r="J93" s="60" t="s">
        <v>87</v>
      </c>
    </row>
    <row r="94" spans="2:12" ht="17.100000000000001" customHeight="1">
      <c r="B94" s="35" t="s">
        <v>20</v>
      </c>
      <c r="C94" s="68" t="s">
        <v>131</v>
      </c>
      <c r="D94" s="69"/>
      <c r="E94" s="69"/>
      <c r="F94" s="69"/>
      <c r="G94" s="69"/>
      <c r="H94" s="69"/>
      <c r="I94" s="96">
        <v>2.98E-2</v>
      </c>
      <c r="J94" s="36">
        <f>J87</f>
        <v>0</v>
      </c>
    </row>
    <row r="95" spans="2:12" ht="17.100000000000001" customHeight="1">
      <c r="B95" s="52" t="s">
        <v>21</v>
      </c>
      <c r="C95" s="68" t="s">
        <v>130</v>
      </c>
      <c r="D95" s="69"/>
      <c r="E95" s="69"/>
      <c r="F95" s="69"/>
      <c r="G95" s="69"/>
      <c r="H95" s="69"/>
      <c r="I95" s="70"/>
      <c r="J95" s="53">
        <f>J91</f>
        <v>0</v>
      </c>
    </row>
    <row r="96" spans="2:12" ht="17.100000000000001" customHeight="1">
      <c r="B96" s="160" t="s">
        <v>132</v>
      </c>
      <c r="C96" s="161"/>
      <c r="D96" s="161"/>
      <c r="E96" s="161"/>
      <c r="F96" s="161"/>
      <c r="G96" s="161"/>
      <c r="H96" s="161"/>
      <c r="I96" s="162"/>
      <c r="J96" s="49">
        <f>J94+J95</f>
        <v>0</v>
      </c>
    </row>
    <row r="97" spans="2:10" ht="17.100000000000001" customHeight="1">
      <c r="B97" s="184"/>
      <c r="C97" s="184"/>
      <c r="D97" s="184"/>
      <c r="E97" s="184"/>
      <c r="F97" s="184"/>
      <c r="G97" s="184"/>
      <c r="H97" s="184"/>
      <c r="I97" s="184"/>
      <c r="J97" s="184"/>
    </row>
    <row r="98" spans="2:10" ht="17.100000000000001" customHeight="1">
      <c r="B98" s="178" t="s">
        <v>79</v>
      </c>
      <c r="C98" s="179"/>
      <c r="D98" s="179"/>
      <c r="E98" s="179"/>
      <c r="F98" s="179"/>
      <c r="G98" s="179"/>
      <c r="H98" s="179"/>
      <c r="I98" s="180"/>
      <c r="J98" s="61" t="s">
        <v>87</v>
      </c>
    </row>
    <row r="99" spans="2:10" ht="17.100000000000001" customHeight="1">
      <c r="B99" s="35" t="s">
        <v>9</v>
      </c>
      <c r="C99" s="171" t="s">
        <v>80</v>
      </c>
      <c r="D99" s="172"/>
      <c r="E99" s="172"/>
      <c r="F99" s="172"/>
      <c r="G99" s="172"/>
      <c r="H99" s="172"/>
      <c r="I99" s="173"/>
      <c r="J99" s="36">
        <f>Uniformes!E10/12</f>
        <v>0</v>
      </c>
    </row>
    <row r="100" spans="2:10" ht="17.100000000000001" customHeight="1">
      <c r="B100" s="35" t="s">
        <v>10</v>
      </c>
      <c r="C100" s="171" t="s">
        <v>17</v>
      </c>
      <c r="D100" s="172"/>
      <c r="E100" s="172"/>
      <c r="F100" s="172"/>
      <c r="G100" s="172"/>
      <c r="H100" s="172"/>
      <c r="I100" s="173"/>
      <c r="J100" s="36"/>
    </row>
    <row r="101" spans="2:10" ht="17.100000000000001" customHeight="1">
      <c r="B101" s="45" t="s">
        <v>11</v>
      </c>
      <c r="C101" s="171" t="s">
        <v>141</v>
      </c>
      <c r="D101" s="172"/>
      <c r="E101" s="172"/>
      <c r="F101" s="172"/>
      <c r="G101" s="172"/>
      <c r="H101" s="172"/>
      <c r="I101" s="173"/>
      <c r="J101" s="36"/>
    </row>
    <row r="102" spans="2:10" ht="17.100000000000001" customHeight="1">
      <c r="B102" s="54" t="s">
        <v>12</v>
      </c>
      <c r="C102" s="171" t="s">
        <v>3</v>
      </c>
      <c r="D102" s="172"/>
      <c r="E102" s="172"/>
      <c r="F102" s="172"/>
      <c r="G102" s="172"/>
      <c r="H102" s="172"/>
      <c r="I102" s="173"/>
      <c r="J102" s="50"/>
    </row>
    <row r="103" spans="2:10" ht="17.100000000000001" customHeight="1">
      <c r="B103" s="160" t="s">
        <v>142</v>
      </c>
      <c r="C103" s="161"/>
      <c r="D103" s="161"/>
      <c r="E103" s="161"/>
      <c r="F103" s="161"/>
      <c r="G103" s="161"/>
      <c r="H103" s="161"/>
      <c r="I103" s="162"/>
      <c r="J103" s="46">
        <f>SUM(J99:J102)</f>
        <v>0</v>
      </c>
    </row>
    <row r="104" spans="2:10" ht="17.100000000000001" customHeight="1">
      <c r="B104" s="184"/>
      <c r="C104" s="184"/>
      <c r="D104" s="184"/>
      <c r="E104" s="184"/>
      <c r="F104" s="184"/>
      <c r="G104" s="184"/>
      <c r="H104" s="184"/>
      <c r="I104" s="184"/>
      <c r="J104" s="184"/>
    </row>
    <row r="105" spans="2:10" ht="17.100000000000001" customHeight="1">
      <c r="B105" s="178" t="s">
        <v>81</v>
      </c>
      <c r="C105" s="179"/>
      <c r="D105" s="179"/>
      <c r="E105" s="179"/>
      <c r="F105" s="179"/>
      <c r="G105" s="179"/>
      <c r="H105" s="179"/>
      <c r="I105" s="179"/>
      <c r="J105" s="180"/>
    </row>
    <row r="106" spans="2:10" ht="17.100000000000001" customHeight="1">
      <c r="B106" s="166"/>
      <c r="C106" s="167"/>
      <c r="D106" s="167"/>
      <c r="E106" s="167"/>
      <c r="F106" s="167"/>
      <c r="G106" s="167"/>
      <c r="H106" s="168"/>
      <c r="I106" s="51" t="s">
        <v>2</v>
      </c>
      <c r="J106" s="58" t="s">
        <v>87</v>
      </c>
    </row>
    <row r="107" spans="2:10" ht="17.100000000000001" customHeight="1">
      <c r="B107" s="35" t="s">
        <v>9</v>
      </c>
      <c r="C107" s="171" t="s">
        <v>22</v>
      </c>
      <c r="D107" s="172"/>
      <c r="E107" s="172"/>
      <c r="F107" s="172"/>
      <c r="G107" s="172"/>
      <c r="H107" s="173"/>
      <c r="I107" s="40">
        <v>7.2999999999999995E-2</v>
      </c>
      <c r="J107" s="74"/>
    </row>
    <row r="108" spans="2:10" ht="17.100000000000001" customHeight="1">
      <c r="B108" s="35" t="s">
        <v>10</v>
      </c>
      <c r="C108" s="171" t="s">
        <v>4</v>
      </c>
      <c r="D108" s="172"/>
      <c r="E108" s="172"/>
      <c r="F108" s="172"/>
      <c r="G108" s="172"/>
      <c r="H108" s="173"/>
      <c r="I108" s="40">
        <v>7.3999999999999996E-2</v>
      </c>
      <c r="J108" s="74"/>
    </row>
    <row r="109" spans="2:10" ht="17.100000000000001" customHeight="1">
      <c r="B109" s="35" t="s">
        <v>11</v>
      </c>
      <c r="C109" s="181" t="s">
        <v>46</v>
      </c>
      <c r="D109" s="182"/>
      <c r="E109" s="182"/>
      <c r="F109" s="182"/>
      <c r="G109" s="182"/>
      <c r="H109" s="183"/>
      <c r="I109" s="37">
        <v>8.3500000000000005E-2</v>
      </c>
      <c r="J109" s="77"/>
    </row>
    <row r="110" spans="2:10" ht="17.100000000000001" customHeight="1">
      <c r="B110" s="35" t="s">
        <v>47</v>
      </c>
      <c r="C110" s="206" t="s">
        <v>219</v>
      </c>
      <c r="D110" s="207"/>
      <c r="E110" s="207"/>
      <c r="F110" s="207"/>
      <c r="G110" s="207"/>
      <c r="H110" s="208"/>
      <c r="I110" s="116">
        <v>6.3500000000000001E-2</v>
      </c>
      <c r="J110" s="47"/>
    </row>
    <row r="111" spans="2:10" ht="17.100000000000001" customHeight="1">
      <c r="B111" s="35" t="s">
        <v>48</v>
      </c>
      <c r="C111" s="171" t="s">
        <v>143</v>
      </c>
      <c r="D111" s="172"/>
      <c r="E111" s="172"/>
      <c r="F111" s="172"/>
      <c r="G111" s="172"/>
      <c r="H111" s="173"/>
      <c r="I111" s="37">
        <v>0</v>
      </c>
      <c r="J111" s="47">
        <f>((J124+J107+J108)*I111)/(1-I109)</f>
        <v>0</v>
      </c>
    </row>
    <row r="112" spans="2:10" ht="17.100000000000001" customHeight="1">
      <c r="B112" s="35" t="s">
        <v>145</v>
      </c>
      <c r="C112" s="171" t="s">
        <v>144</v>
      </c>
      <c r="D112" s="172"/>
      <c r="E112" s="172"/>
      <c r="F112" s="172"/>
      <c r="G112" s="172"/>
      <c r="H112" s="173"/>
      <c r="I112" s="37">
        <v>0.02</v>
      </c>
      <c r="J112" s="47"/>
    </row>
    <row r="113" spans="2:12" ht="17.100000000000001" customHeight="1">
      <c r="B113" s="35" t="s">
        <v>146</v>
      </c>
      <c r="C113" s="171" t="s">
        <v>147</v>
      </c>
      <c r="D113" s="172"/>
      <c r="E113" s="172"/>
      <c r="F113" s="172"/>
      <c r="G113" s="172"/>
      <c r="H113" s="173"/>
      <c r="I113" s="37">
        <v>0</v>
      </c>
      <c r="J113" s="47">
        <f>((J124+J107+J108)*I113)/(1-I109)</f>
        <v>0</v>
      </c>
    </row>
    <row r="114" spans="2:12" ht="17.100000000000001" customHeight="1">
      <c r="B114" s="160" t="s">
        <v>161</v>
      </c>
      <c r="C114" s="161"/>
      <c r="D114" s="161"/>
      <c r="E114" s="161"/>
      <c r="F114" s="161"/>
      <c r="G114" s="161"/>
      <c r="H114" s="162"/>
      <c r="I114" s="119">
        <f>I107+I108+I109</f>
        <v>0.23049999999999998</v>
      </c>
      <c r="J114" s="75">
        <f>J107+J108+J109</f>
        <v>0</v>
      </c>
    </row>
    <row r="115" spans="2:12" ht="17.100000000000001" customHeight="1">
      <c r="B115" s="33"/>
      <c r="C115" s="174"/>
      <c r="D115" s="174"/>
      <c r="E115" s="174"/>
      <c r="F115" s="174"/>
      <c r="G115" s="174"/>
      <c r="H115" s="174"/>
      <c r="I115" s="174"/>
      <c r="J115" s="174"/>
    </row>
    <row r="116" spans="2:12" ht="17.100000000000001" customHeight="1">
      <c r="B116" s="33"/>
      <c r="C116" s="33"/>
      <c r="D116" s="33"/>
      <c r="E116" s="33"/>
      <c r="F116" s="33"/>
      <c r="G116" s="33"/>
      <c r="H116" s="33"/>
      <c r="I116" s="33"/>
      <c r="J116" s="39"/>
    </row>
    <row r="117" spans="2:12" ht="17.100000000000001" customHeight="1">
      <c r="B117" s="175" t="s">
        <v>82</v>
      </c>
      <c r="C117" s="176"/>
      <c r="D117" s="176"/>
      <c r="E117" s="176"/>
      <c r="F117" s="176"/>
      <c r="G117" s="176"/>
      <c r="H117" s="176"/>
      <c r="I117" s="176"/>
      <c r="J117" s="177"/>
      <c r="L117" s="25"/>
    </row>
    <row r="118" spans="2:12" ht="17.100000000000001" customHeight="1">
      <c r="B118" s="166" t="s">
        <v>23</v>
      </c>
      <c r="C118" s="167"/>
      <c r="D118" s="167"/>
      <c r="E118" s="167"/>
      <c r="F118" s="167"/>
      <c r="G118" s="167"/>
      <c r="H118" s="167"/>
      <c r="I118" s="168"/>
      <c r="J118" s="58" t="s">
        <v>87</v>
      </c>
    </row>
    <row r="119" spans="2:12" ht="17.100000000000001" customHeight="1">
      <c r="B119" s="30" t="s">
        <v>9</v>
      </c>
      <c r="C119" s="163" t="str">
        <f>B21</f>
        <v>MÓDULO 1 - COMPOSIÇÃO DA REMUNERAÇÃO</v>
      </c>
      <c r="D119" s="164"/>
      <c r="E119" s="164"/>
      <c r="F119" s="164"/>
      <c r="G119" s="164"/>
      <c r="H119" s="164"/>
      <c r="I119" s="165"/>
      <c r="J119" s="36">
        <f>J29</f>
        <v>0</v>
      </c>
    </row>
    <row r="120" spans="2:12" ht="17.100000000000001" customHeight="1">
      <c r="B120" s="30" t="s">
        <v>10</v>
      </c>
      <c r="C120" s="163" t="str">
        <f>B31</f>
        <v>MÓDULO 2 – ENCARGOS E BENEFÍCIOS ANUAIS, MENSAIS E DIÁRIOS</v>
      </c>
      <c r="D120" s="164"/>
      <c r="E120" s="164"/>
      <c r="F120" s="164"/>
      <c r="G120" s="164"/>
      <c r="H120" s="164"/>
      <c r="I120" s="165"/>
      <c r="J120" s="47">
        <f>J63</f>
        <v>0</v>
      </c>
    </row>
    <row r="121" spans="2:12" ht="17.100000000000001" customHeight="1">
      <c r="B121" s="30" t="s">
        <v>11</v>
      </c>
      <c r="C121" s="163" t="str">
        <f>B65</f>
        <v>MÓDULO 3 – PROVISÃO PARA RESCISÃO</v>
      </c>
      <c r="D121" s="164"/>
      <c r="E121" s="164"/>
      <c r="F121" s="164"/>
      <c r="G121" s="164"/>
      <c r="H121" s="164"/>
      <c r="I121" s="165"/>
      <c r="J121" s="47">
        <f>J73</f>
        <v>0</v>
      </c>
      <c r="L121" s="25"/>
    </row>
    <row r="122" spans="2:12" ht="17.100000000000001" customHeight="1">
      <c r="B122" s="32" t="s">
        <v>12</v>
      </c>
      <c r="C122" s="163" t="str">
        <f>B75</f>
        <v>MÓDULO 4 – CUSTO DE REPOSIÇÃO DO PROFISSIONAL AUSENTE</v>
      </c>
      <c r="D122" s="164"/>
      <c r="E122" s="164"/>
      <c r="F122" s="164"/>
      <c r="G122" s="164"/>
      <c r="H122" s="164"/>
      <c r="I122" s="165"/>
      <c r="J122" s="47">
        <f>J96</f>
        <v>0</v>
      </c>
      <c r="L122" s="25"/>
    </row>
    <row r="123" spans="2:12" ht="17.100000000000001" customHeight="1">
      <c r="B123" s="32" t="s">
        <v>13</v>
      </c>
      <c r="C123" s="163" t="str">
        <f>B98</f>
        <v>MÓDULO 5 – INSUMOS DIVERSOS</v>
      </c>
      <c r="D123" s="164"/>
      <c r="E123" s="164"/>
      <c r="F123" s="164"/>
      <c r="G123" s="164"/>
      <c r="H123" s="164"/>
      <c r="I123" s="165"/>
      <c r="J123" s="47"/>
    </row>
    <row r="124" spans="2:12" ht="17.100000000000001" customHeight="1">
      <c r="B124" s="35"/>
      <c r="C124" s="160" t="s">
        <v>83</v>
      </c>
      <c r="D124" s="161"/>
      <c r="E124" s="161"/>
      <c r="F124" s="161"/>
      <c r="G124" s="161"/>
      <c r="H124" s="161"/>
      <c r="I124" s="162"/>
      <c r="J124" s="49">
        <f>SUM(J119:J123)</f>
        <v>0</v>
      </c>
      <c r="L124" s="24"/>
    </row>
    <row r="125" spans="2:12" ht="17.100000000000001" customHeight="1">
      <c r="B125" s="32" t="s">
        <v>14</v>
      </c>
      <c r="C125" s="163" t="str">
        <f>B105</f>
        <v>MÓDULO 6 – CUSTOS INDIRETOS, TRIBUTOS E LUCRO</v>
      </c>
      <c r="D125" s="164"/>
      <c r="E125" s="164"/>
      <c r="F125" s="164"/>
      <c r="G125" s="164"/>
      <c r="H125" s="164"/>
      <c r="I125" s="165"/>
      <c r="J125" s="36">
        <f>J114</f>
        <v>0</v>
      </c>
    </row>
    <row r="126" spans="2:12" ht="17.100000000000001" customHeight="1">
      <c r="B126" s="166" t="s">
        <v>84</v>
      </c>
      <c r="C126" s="167"/>
      <c r="D126" s="167"/>
      <c r="E126" s="167"/>
      <c r="F126" s="167"/>
      <c r="G126" s="167"/>
      <c r="H126" s="167"/>
      <c r="I126" s="168"/>
      <c r="J126" s="49">
        <f>J124+J125</f>
        <v>0</v>
      </c>
      <c r="L126" s="62"/>
    </row>
    <row r="127" spans="2:12">
      <c r="J127" s="24"/>
    </row>
    <row r="128" spans="2:12" ht="13.5" hidden="1" thickBot="1">
      <c r="B128" s="6"/>
      <c r="C128" s="133" t="s">
        <v>25</v>
      </c>
      <c r="D128" s="133"/>
      <c r="E128" s="133"/>
      <c r="F128" s="133"/>
      <c r="G128" s="133"/>
      <c r="H128" s="133"/>
      <c r="I128" s="3"/>
      <c r="J128" s="3"/>
    </row>
    <row r="129" spans="2:10" ht="40.5" hidden="1" customHeight="1">
      <c r="B129" s="169" t="s">
        <v>27</v>
      </c>
      <c r="C129" s="170"/>
      <c r="D129" s="169" t="s">
        <v>28</v>
      </c>
      <c r="E129" s="170"/>
      <c r="F129" s="169" t="s">
        <v>30</v>
      </c>
      <c r="G129" s="170"/>
      <c r="H129" s="21" t="s">
        <v>29</v>
      </c>
      <c r="I129" s="22" t="s">
        <v>26</v>
      </c>
      <c r="J129" s="7" t="s">
        <v>0</v>
      </c>
    </row>
    <row r="130" spans="2:10" hidden="1">
      <c r="B130" s="155" t="s">
        <v>31</v>
      </c>
      <c r="C130" s="156"/>
      <c r="D130" s="157" t="s">
        <v>35</v>
      </c>
      <c r="E130" s="158"/>
      <c r="F130" s="159"/>
      <c r="G130" s="156"/>
      <c r="H130" s="11" t="s">
        <v>35</v>
      </c>
      <c r="I130" s="17"/>
      <c r="J130" s="14">
        <v>0</v>
      </c>
    </row>
    <row r="131" spans="2:10" hidden="1">
      <c r="B131" s="152" t="s">
        <v>32</v>
      </c>
      <c r="C131" s="147"/>
      <c r="D131" s="153" t="s">
        <v>35</v>
      </c>
      <c r="E131" s="154"/>
      <c r="F131" s="146"/>
      <c r="G131" s="147"/>
      <c r="H131" s="4" t="s">
        <v>35</v>
      </c>
      <c r="I131" s="18"/>
      <c r="J131" s="15">
        <v>0</v>
      </c>
    </row>
    <row r="132" spans="2:10" hidden="1">
      <c r="B132" s="152" t="s">
        <v>33</v>
      </c>
      <c r="C132" s="147"/>
      <c r="D132" s="153" t="s">
        <v>35</v>
      </c>
      <c r="E132" s="154"/>
      <c r="F132" s="146"/>
      <c r="G132" s="147"/>
      <c r="H132" s="4" t="s">
        <v>35</v>
      </c>
      <c r="I132" s="18"/>
      <c r="J132" s="15">
        <v>0</v>
      </c>
    </row>
    <row r="133" spans="2:10" hidden="1">
      <c r="B133" s="152" t="s">
        <v>34</v>
      </c>
      <c r="C133" s="147"/>
      <c r="D133" s="153" t="s">
        <v>35</v>
      </c>
      <c r="E133" s="154"/>
      <c r="F133" s="146"/>
      <c r="G133" s="147"/>
      <c r="H133" s="4" t="s">
        <v>35</v>
      </c>
      <c r="I133" s="18"/>
      <c r="J133" s="15">
        <v>0</v>
      </c>
    </row>
    <row r="134" spans="2:10" hidden="1">
      <c r="B134" s="144"/>
      <c r="C134" s="145"/>
      <c r="D134" s="146"/>
      <c r="E134" s="147"/>
      <c r="F134" s="146"/>
      <c r="G134" s="147"/>
      <c r="H134" s="12"/>
      <c r="I134" s="19"/>
      <c r="J134" s="15"/>
    </row>
    <row r="135" spans="2:10" ht="13.5" hidden="1" thickBot="1">
      <c r="B135" s="148"/>
      <c r="C135" s="149"/>
      <c r="D135" s="150"/>
      <c r="E135" s="151"/>
      <c r="F135" s="150"/>
      <c r="G135" s="151"/>
      <c r="H135" s="13"/>
      <c r="I135" s="20"/>
      <c r="J135" s="16"/>
    </row>
    <row r="136" spans="2:10" ht="13.5" hidden="1" thickBot="1">
      <c r="B136" s="130" t="s">
        <v>36</v>
      </c>
      <c r="C136" s="131"/>
      <c r="D136" s="131"/>
      <c r="E136" s="131"/>
      <c r="F136" s="131"/>
      <c r="G136" s="131"/>
      <c r="H136" s="131"/>
      <c r="I136" s="132"/>
      <c r="J136" s="5">
        <f>SUM(J134:J135)</f>
        <v>0</v>
      </c>
    </row>
    <row r="137" spans="2:10" hidden="1"/>
    <row r="138" spans="2:10" ht="13.5" hidden="1" thickBot="1">
      <c r="B138" s="6" t="s">
        <v>37</v>
      </c>
      <c r="C138" s="133" t="s">
        <v>38</v>
      </c>
      <c r="D138" s="133"/>
      <c r="E138" s="133"/>
      <c r="F138" s="133"/>
      <c r="G138" s="133"/>
      <c r="H138" s="133"/>
      <c r="I138" s="3"/>
      <c r="J138" s="3"/>
    </row>
    <row r="139" spans="2:10" ht="13.5" hidden="1" thickBot="1">
      <c r="B139" s="130" t="s">
        <v>39</v>
      </c>
      <c r="C139" s="131"/>
      <c r="D139" s="131"/>
      <c r="E139" s="131"/>
      <c r="F139" s="131"/>
      <c r="G139" s="131"/>
      <c r="H139" s="131"/>
      <c r="I139" s="131"/>
      <c r="J139" s="134"/>
    </row>
    <row r="140" spans="2:10" ht="13.5" hidden="1" thickBot="1">
      <c r="B140" s="23"/>
      <c r="C140" s="135" t="s">
        <v>40</v>
      </c>
      <c r="D140" s="136"/>
      <c r="E140" s="136"/>
      <c r="F140" s="136"/>
      <c r="G140" s="136"/>
      <c r="H140" s="136"/>
      <c r="I140" s="137"/>
      <c r="J140" s="7" t="s">
        <v>0</v>
      </c>
    </row>
    <row r="141" spans="2:10" hidden="1">
      <c r="B141" s="2" t="s">
        <v>9</v>
      </c>
      <c r="C141" s="138" t="s">
        <v>41</v>
      </c>
      <c r="D141" s="139"/>
      <c r="E141" s="139"/>
      <c r="F141" s="139"/>
      <c r="G141" s="139"/>
      <c r="H141" s="139"/>
      <c r="I141" s="140"/>
      <c r="J141" s="10">
        <f>J110</f>
        <v>0</v>
      </c>
    </row>
    <row r="142" spans="2:10" hidden="1">
      <c r="B142" s="8" t="s">
        <v>10</v>
      </c>
      <c r="C142" s="141" t="s">
        <v>42</v>
      </c>
      <c r="D142" s="142"/>
      <c r="E142" s="142"/>
      <c r="F142" s="142"/>
      <c r="G142" s="142"/>
      <c r="H142" s="142"/>
      <c r="I142" s="143"/>
      <c r="J142" s="9" t="e">
        <f>#REF!</f>
        <v>#REF!</v>
      </c>
    </row>
    <row r="143" spans="2:10" ht="13.5" hidden="1" thickBot="1">
      <c r="B143" s="8" t="s">
        <v>11</v>
      </c>
      <c r="C143" s="124" t="s">
        <v>43</v>
      </c>
      <c r="D143" s="125"/>
      <c r="E143" s="125"/>
      <c r="F143" s="125"/>
      <c r="G143" s="125"/>
      <c r="H143" s="125"/>
      <c r="I143" s="126"/>
      <c r="J143" s="9">
        <f>J114</f>
        <v>0</v>
      </c>
    </row>
    <row r="144" spans="2:10" ht="13.5" hidden="1" thickBot="1">
      <c r="B144" s="127" t="s">
        <v>19</v>
      </c>
      <c r="C144" s="128"/>
      <c r="D144" s="128"/>
      <c r="E144" s="128"/>
      <c r="F144" s="128"/>
      <c r="G144" s="128"/>
      <c r="H144" s="128"/>
      <c r="I144" s="129"/>
      <c r="J144" s="5" t="e">
        <f>SUM(J141:J143)</f>
        <v>#REF!</v>
      </c>
    </row>
    <row r="145" spans="2:3" hidden="1">
      <c r="B145" s="6" t="s">
        <v>18</v>
      </c>
      <c r="C145" t="s">
        <v>44</v>
      </c>
    </row>
    <row r="146" spans="2:3" hidden="1"/>
  </sheetData>
  <mergeCells count="135">
    <mergeCell ref="C143:I143"/>
    <mergeCell ref="B144:I144"/>
    <mergeCell ref="B136:I136"/>
    <mergeCell ref="C138:H138"/>
    <mergeCell ref="B139:J139"/>
    <mergeCell ref="C140:I140"/>
    <mergeCell ref="C141:I141"/>
    <mergeCell ref="C142:I142"/>
    <mergeCell ref="B134:C134"/>
    <mergeCell ref="D134:E134"/>
    <mergeCell ref="F134:G134"/>
    <mergeCell ref="B135:C135"/>
    <mergeCell ref="D135:E135"/>
    <mergeCell ref="F135:G135"/>
    <mergeCell ref="B132:C132"/>
    <mergeCell ref="D132:E132"/>
    <mergeCell ref="F132:G132"/>
    <mergeCell ref="B133:C133"/>
    <mergeCell ref="D133:E133"/>
    <mergeCell ref="F133:G133"/>
    <mergeCell ref="B130:C130"/>
    <mergeCell ref="D130:E130"/>
    <mergeCell ref="F130:G130"/>
    <mergeCell ref="B131:C131"/>
    <mergeCell ref="D131:E131"/>
    <mergeCell ref="F131:G131"/>
    <mergeCell ref="C125:I125"/>
    <mergeCell ref="B126:I126"/>
    <mergeCell ref="C128:H128"/>
    <mergeCell ref="B129:C129"/>
    <mergeCell ref="D129:E129"/>
    <mergeCell ref="F129:G129"/>
    <mergeCell ref="C119:I119"/>
    <mergeCell ref="C120:I120"/>
    <mergeCell ref="C121:I121"/>
    <mergeCell ref="C122:I122"/>
    <mergeCell ref="C123:I123"/>
    <mergeCell ref="C124:I124"/>
    <mergeCell ref="C112:H112"/>
    <mergeCell ref="C113:H113"/>
    <mergeCell ref="B114:H114"/>
    <mergeCell ref="C115:J115"/>
    <mergeCell ref="B117:J117"/>
    <mergeCell ref="B118:I118"/>
    <mergeCell ref="B106:H106"/>
    <mergeCell ref="C107:H107"/>
    <mergeCell ref="C108:H108"/>
    <mergeCell ref="C109:H109"/>
    <mergeCell ref="C110:H110"/>
    <mergeCell ref="C111:H111"/>
    <mergeCell ref="C100:I100"/>
    <mergeCell ref="C101:I101"/>
    <mergeCell ref="C102:I102"/>
    <mergeCell ref="B103:I103"/>
    <mergeCell ref="B104:J104"/>
    <mergeCell ref="B105:J105"/>
    <mergeCell ref="B92:J92"/>
    <mergeCell ref="B93:I93"/>
    <mergeCell ref="B96:I96"/>
    <mergeCell ref="B97:J97"/>
    <mergeCell ref="B98:I98"/>
    <mergeCell ref="C99:I99"/>
    <mergeCell ref="B85:D85"/>
    <mergeCell ref="C86:H86"/>
    <mergeCell ref="B87:H87"/>
    <mergeCell ref="B88:J88"/>
    <mergeCell ref="B89:I89"/>
    <mergeCell ref="B91:I91"/>
    <mergeCell ref="C78:H78"/>
    <mergeCell ref="C79:H79"/>
    <mergeCell ref="C80:H80"/>
    <mergeCell ref="C81:H81"/>
    <mergeCell ref="C82:H82"/>
    <mergeCell ref="B83:H83"/>
    <mergeCell ref="C72:H72"/>
    <mergeCell ref="B73:H73"/>
    <mergeCell ref="B74:J74"/>
    <mergeCell ref="B75:J75"/>
    <mergeCell ref="B76:H76"/>
    <mergeCell ref="C77:H77"/>
    <mergeCell ref="B66:H66"/>
    <mergeCell ref="C67:H67"/>
    <mergeCell ref="C68:H68"/>
    <mergeCell ref="C69:H69"/>
    <mergeCell ref="C70:H70"/>
    <mergeCell ref="C71:H71"/>
    <mergeCell ref="C56:I56"/>
    <mergeCell ref="B57:I57"/>
    <mergeCell ref="B58:J58"/>
    <mergeCell ref="B59:I59"/>
    <mergeCell ref="B64:J64"/>
    <mergeCell ref="B65:J65"/>
    <mergeCell ref="C45:H45"/>
    <mergeCell ref="B46:H46"/>
    <mergeCell ref="B47:J47"/>
    <mergeCell ref="B48:I48"/>
    <mergeCell ref="C52:I52"/>
    <mergeCell ref="C53:I53"/>
    <mergeCell ref="C39:H39"/>
    <mergeCell ref="C40:H40"/>
    <mergeCell ref="C41:H41"/>
    <mergeCell ref="C42:H42"/>
    <mergeCell ref="C43:H43"/>
    <mergeCell ref="C44:H44"/>
    <mergeCell ref="C33:H33"/>
    <mergeCell ref="C34:H34"/>
    <mergeCell ref="B35:H35"/>
    <mergeCell ref="B36:J36"/>
    <mergeCell ref="B37:H37"/>
    <mergeCell ref="C38:H38"/>
    <mergeCell ref="C25:I25"/>
    <mergeCell ref="C27:I27"/>
    <mergeCell ref="C28:I28"/>
    <mergeCell ref="B29:I29"/>
    <mergeCell ref="B31:J31"/>
    <mergeCell ref="B32:H32"/>
    <mergeCell ref="C17:I17"/>
    <mergeCell ref="C18:I18"/>
    <mergeCell ref="C19:I19"/>
    <mergeCell ref="B20:J20"/>
    <mergeCell ref="B21:I21"/>
    <mergeCell ref="C22:I22"/>
    <mergeCell ref="C8:I8"/>
    <mergeCell ref="C10:I10"/>
    <mergeCell ref="B13:J13"/>
    <mergeCell ref="C14:I14"/>
    <mergeCell ref="C15:I15"/>
    <mergeCell ref="C16:I16"/>
    <mergeCell ref="B1:J1"/>
    <mergeCell ref="B2:J2"/>
    <mergeCell ref="B4:J4"/>
    <mergeCell ref="C5:I5"/>
    <mergeCell ref="C6:I6"/>
    <mergeCell ref="C7:I7"/>
    <mergeCell ref="C9:I9"/>
  </mergeCells>
  <pageMargins left="0.39370078740157483" right="0.19685039370078741" top="0.59055118110236227" bottom="0.39370078740157483" header="0.15748031496062992" footer="0.15748031496062992"/>
  <pageSetup paperSize="9" scale="80" firstPageNumber="0"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E76533-00F0-45DD-9EA6-1348FC6339E0}">
  <sheetPr>
    <tabColor indexed="13"/>
  </sheetPr>
  <dimension ref="A1:M146"/>
  <sheetViews>
    <sheetView showGridLines="0" zoomScale="118" zoomScaleNormal="118" zoomScalePageLayoutView="118" workbookViewId="0"/>
  </sheetViews>
  <sheetFormatPr defaultColWidth="8.85546875" defaultRowHeight="12.75"/>
  <cols>
    <col min="2" max="2" width="7.7109375" customWidth="1"/>
    <col min="6" max="6" width="10.85546875" bestFit="1" customWidth="1"/>
    <col min="8" max="8" width="47" customWidth="1"/>
    <col min="9" max="9" width="16.85546875" customWidth="1"/>
    <col min="10" max="10" width="14.42578125" customWidth="1"/>
    <col min="11" max="11" width="5" customWidth="1"/>
    <col min="12" max="12" width="17" customWidth="1"/>
    <col min="13" max="13" width="15.85546875" customWidth="1"/>
    <col min="14" max="14" width="9.42578125" bestFit="1" customWidth="1"/>
  </cols>
  <sheetData>
    <row r="1" spans="2:10">
      <c r="B1" s="215"/>
      <c r="C1" s="215"/>
      <c r="D1" s="215"/>
      <c r="E1" s="215"/>
      <c r="F1" s="215"/>
      <c r="G1" s="215"/>
      <c r="H1" s="215"/>
      <c r="I1" s="215"/>
      <c r="J1" s="215"/>
    </row>
    <row r="2" spans="2:10">
      <c r="B2" s="216"/>
      <c r="C2" s="216"/>
      <c r="D2" s="216"/>
      <c r="E2" s="216"/>
      <c r="F2" s="216"/>
      <c r="G2" s="216"/>
      <c r="H2" s="216"/>
      <c r="I2" s="216"/>
      <c r="J2" s="216"/>
    </row>
    <row r="3" spans="2:10">
      <c r="B3" s="1"/>
      <c r="C3" s="1"/>
      <c r="D3" s="1"/>
      <c r="E3" s="1"/>
      <c r="F3" s="1"/>
      <c r="G3" s="1"/>
      <c r="H3" s="1"/>
      <c r="I3" s="1"/>
      <c r="J3" s="1"/>
    </row>
    <row r="4" spans="2:10" ht="17.100000000000001" customHeight="1">
      <c r="B4" s="212" t="s">
        <v>154</v>
      </c>
      <c r="C4" s="213"/>
      <c r="D4" s="213"/>
      <c r="E4" s="213"/>
      <c r="F4" s="213"/>
      <c r="G4" s="213"/>
      <c r="H4" s="213"/>
      <c r="I4" s="213"/>
      <c r="J4" s="214"/>
    </row>
    <row r="5" spans="2:10" ht="17.100000000000001" customHeight="1">
      <c r="B5" s="30" t="s">
        <v>9</v>
      </c>
      <c r="C5" s="171" t="s">
        <v>153</v>
      </c>
      <c r="D5" s="172"/>
      <c r="E5" s="172"/>
      <c r="F5" s="172"/>
      <c r="G5" s="172"/>
      <c r="H5" s="172"/>
      <c r="I5" s="173"/>
      <c r="J5" s="31"/>
    </row>
    <row r="6" spans="2:10" ht="17.100000000000001" customHeight="1">
      <c r="B6" s="30" t="s">
        <v>10</v>
      </c>
      <c r="C6" s="171" t="s">
        <v>152</v>
      </c>
      <c r="D6" s="172"/>
      <c r="E6" s="172"/>
      <c r="F6" s="172"/>
      <c r="G6" s="172"/>
      <c r="H6" s="172"/>
      <c r="I6" s="173"/>
      <c r="J6" s="32" t="s">
        <v>155</v>
      </c>
    </row>
    <row r="7" spans="2:10" ht="17.100000000000001" customHeight="1">
      <c r="B7" s="30" t="s">
        <v>11</v>
      </c>
      <c r="C7" s="171" t="s">
        <v>151</v>
      </c>
      <c r="D7" s="172"/>
      <c r="E7" s="172"/>
      <c r="F7" s="172"/>
      <c r="G7" s="172"/>
      <c r="H7" s="172"/>
      <c r="I7" s="173"/>
      <c r="J7" s="32" t="s">
        <v>218</v>
      </c>
    </row>
    <row r="8" spans="2:10" ht="17.100000000000001" customHeight="1">
      <c r="B8" s="32" t="s">
        <v>12</v>
      </c>
      <c r="C8" s="171" t="s">
        <v>150</v>
      </c>
      <c r="D8" s="172"/>
      <c r="E8" s="172"/>
      <c r="F8" s="172"/>
      <c r="G8" s="172"/>
      <c r="H8" s="172"/>
      <c r="I8" s="173"/>
      <c r="J8" s="32" t="s">
        <v>157</v>
      </c>
    </row>
    <row r="9" spans="2:10" ht="17.100000000000001" customHeight="1">
      <c r="B9" s="32" t="s">
        <v>13</v>
      </c>
      <c r="C9" s="171" t="s">
        <v>149</v>
      </c>
      <c r="D9" s="172"/>
      <c r="E9" s="172"/>
      <c r="F9" s="172"/>
      <c r="G9" s="172"/>
      <c r="H9" s="172"/>
      <c r="I9" s="173"/>
      <c r="J9" s="30">
        <v>24</v>
      </c>
    </row>
    <row r="10" spans="2:10" ht="17.100000000000001" customHeight="1">
      <c r="B10" s="32" t="s">
        <v>13</v>
      </c>
      <c r="C10" s="171" t="s">
        <v>201</v>
      </c>
      <c r="D10" s="172"/>
      <c r="E10" s="172"/>
      <c r="F10" s="172"/>
      <c r="G10" s="172"/>
      <c r="H10" s="172"/>
      <c r="I10" s="173"/>
      <c r="J10" s="30">
        <v>2</v>
      </c>
    </row>
    <row r="11" spans="2:10" ht="17.100000000000001" customHeight="1">
      <c r="B11" s="33"/>
      <c r="C11" s="34"/>
      <c r="D11" s="34"/>
      <c r="E11" s="34"/>
      <c r="F11" s="34"/>
      <c r="G11" s="34"/>
      <c r="H11" s="34"/>
      <c r="I11" s="33"/>
      <c r="J11" s="33"/>
    </row>
    <row r="12" spans="2:10" ht="17.100000000000001" customHeight="1">
      <c r="B12" s="33"/>
      <c r="C12" s="34"/>
      <c r="D12" s="34"/>
      <c r="E12" s="34"/>
      <c r="F12" s="34"/>
      <c r="G12" s="34"/>
      <c r="H12" s="34"/>
      <c r="I12" s="33"/>
      <c r="J12" s="33"/>
    </row>
    <row r="13" spans="2:10" ht="17.100000000000001" customHeight="1">
      <c r="B13" s="212" t="s">
        <v>49</v>
      </c>
      <c r="C13" s="213"/>
      <c r="D13" s="213"/>
      <c r="E13" s="213"/>
      <c r="F13" s="213"/>
      <c r="G13" s="213"/>
      <c r="H13" s="213"/>
      <c r="I13" s="213"/>
      <c r="J13" s="214"/>
    </row>
    <row r="14" spans="2:10" ht="17.100000000000001" customHeight="1">
      <c r="B14" s="30">
        <v>1</v>
      </c>
      <c r="C14" s="163" t="s">
        <v>8</v>
      </c>
      <c r="D14" s="164"/>
      <c r="E14" s="164"/>
      <c r="F14" s="164"/>
      <c r="G14" s="164"/>
      <c r="H14" s="164"/>
      <c r="I14" s="165"/>
      <c r="J14" s="32" t="s">
        <v>211</v>
      </c>
    </row>
    <row r="15" spans="2:10" ht="17.100000000000001" customHeight="1">
      <c r="B15" s="30">
        <v>2</v>
      </c>
      <c r="C15" s="171" t="s">
        <v>50</v>
      </c>
      <c r="D15" s="172"/>
      <c r="E15" s="172"/>
      <c r="F15" s="172"/>
      <c r="G15" s="172"/>
      <c r="H15" s="172"/>
      <c r="I15" s="173"/>
      <c r="J15" s="35" t="s">
        <v>148</v>
      </c>
    </row>
    <row r="16" spans="2:10" ht="17.100000000000001" customHeight="1">
      <c r="B16" s="30">
        <v>3</v>
      </c>
      <c r="C16" s="163" t="s">
        <v>7</v>
      </c>
      <c r="D16" s="164"/>
      <c r="E16" s="164"/>
      <c r="F16" s="164"/>
      <c r="G16" s="164"/>
      <c r="H16" s="164"/>
      <c r="I16" s="165"/>
      <c r="J16" s="102"/>
    </row>
    <row r="17" spans="2:10" ht="17.100000000000001" customHeight="1">
      <c r="B17" s="30">
        <v>4</v>
      </c>
      <c r="C17" s="163" t="s">
        <v>6</v>
      </c>
      <c r="D17" s="164"/>
      <c r="E17" s="164"/>
      <c r="F17" s="164"/>
      <c r="G17" s="164"/>
      <c r="H17" s="164"/>
      <c r="I17" s="165"/>
      <c r="J17" s="32" t="s">
        <v>168</v>
      </c>
    </row>
    <row r="18" spans="2:10" ht="17.100000000000001" customHeight="1">
      <c r="B18" s="30">
        <v>5</v>
      </c>
      <c r="C18" s="171" t="s">
        <v>5</v>
      </c>
      <c r="D18" s="164"/>
      <c r="E18" s="164"/>
      <c r="F18" s="164"/>
      <c r="G18" s="164"/>
      <c r="H18" s="164"/>
      <c r="I18" s="165"/>
      <c r="J18" s="32" t="s">
        <v>158</v>
      </c>
    </row>
    <row r="19" spans="2:10" ht="17.100000000000001" customHeight="1">
      <c r="B19" s="30">
        <v>6</v>
      </c>
      <c r="C19" s="171" t="s">
        <v>160</v>
      </c>
      <c r="D19" s="164"/>
      <c r="E19" s="164"/>
      <c r="F19" s="164"/>
      <c r="G19" s="164"/>
      <c r="H19" s="164"/>
      <c r="I19" s="165"/>
      <c r="J19" s="105" t="s">
        <v>159</v>
      </c>
    </row>
    <row r="20" spans="2:10" ht="17.100000000000001" customHeight="1">
      <c r="B20" s="167" t="s">
        <v>103</v>
      </c>
      <c r="C20" s="209"/>
      <c r="D20" s="209"/>
      <c r="E20" s="209"/>
      <c r="F20" s="209"/>
      <c r="G20" s="209"/>
      <c r="H20" s="209"/>
      <c r="I20" s="209"/>
      <c r="J20" s="209"/>
    </row>
    <row r="21" spans="2:10" ht="17.100000000000001" customHeight="1">
      <c r="B21" s="210" t="s">
        <v>24</v>
      </c>
      <c r="C21" s="184"/>
      <c r="D21" s="184"/>
      <c r="E21" s="184"/>
      <c r="F21" s="184"/>
      <c r="G21" s="184"/>
      <c r="H21" s="184"/>
      <c r="I21" s="211"/>
      <c r="J21" s="98" t="s">
        <v>87</v>
      </c>
    </row>
    <row r="22" spans="2:10" ht="17.100000000000001" customHeight="1">
      <c r="B22" s="99" t="s">
        <v>9</v>
      </c>
      <c r="C22" s="206" t="s">
        <v>45</v>
      </c>
      <c r="D22" s="207"/>
      <c r="E22" s="207"/>
      <c r="F22" s="207"/>
      <c r="G22" s="207"/>
      <c r="H22" s="207"/>
      <c r="I22" s="208"/>
      <c r="J22" s="102"/>
    </row>
    <row r="23" spans="2:10" ht="17.100000000000001" customHeight="1">
      <c r="B23" s="99" t="s">
        <v>10</v>
      </c>
      <c r="C23" s="100" t="s">
        <v>51</v>
      </c>
      <c r="D23" s="101"/>
      <c r="E23" s="101"/>
      <c r="F23" s="101"/>
      <c r="G23" s="101"/>
      <c r="H23" s="101"/>
      <c r="I23" s="103"/>
      <c r="J23" s="104"/>
    </row>
    <row r="24" spans="2:10" ht="17.100000000000001" customHeight="1">
      <c r="B24" s="99" t="s">
        <v>11</v>
      </c>
      <c r="C24" s="100" t="s">
        <v>52</v>
      </c>
      <c r="D24" s="101"/>
      <c r="E24" s="101"/>
      <c r="F24" s="101"/>
      <c r="G24" s="101"/>
      <c r="H24" s="101"/>
      <c r="I24" s="103"/>
      <c r="J24" s="104"/>
    </row>
    <row r="25" spans="2:10" ht="17.100000000000001" customHeight="1">
      <c r="B25" s="99" t="s">
        <v>12</v>
      </c>
      <c r="C25" s="206" t="s">
        <v>1</v>
      </c>
      <c r="D25" s="207"/>
      <c r="E25" s="207"/>
      <c r="F25" s="207"/>
      <c r="G25" s="207"/>
      <c r="H25" s="207"/>
      <c r="I25" s="208"/>
      <c r="J25" s="104"/>
    </row>
    <row r="26" spans="2:10" ht="17.100000000000001" customHeight="1">
      <c r="B26" s="99" t="s">
        <v>13</v>
      </c>
      <c r="C26" s="100" t="s">
        <v>53</v>
      </c>
      <c r="D26" s="101"/>
      <c r="E26" s="101"/>
      <c r="F26" s="101"/>
      <c r="G26" s="101"/>
      <c r="H26" s="101"/>
      <c r="I26" s="91"/>
      <c r="J26" s="104"/>
    </row>
    <row r="27" spans="2:10" ht="17.100000000000001" customHeight="1">
      <c r="B27" s="99" t="s">
        <v>14</v>
      </c>
      <c r="C27" s="206" t="s">
        <v>104</v>
      </c>
      <c r="D27" s="207"/>
      <c r="E27" s="207"/>
      <c r="F27" s="207"/>
      <c r="G27" s="207"/>
      <c r="H27" s="207"/>
      <c r="I27" s="208"/>
      <c r="J27" s="104"/>
    </row>
    <row r="28" spans="2:10" ht="17.100000000000001" customHeight="1">
      <c r="B28" s="99" t="s">
        <v>15</v>
      </c>
      <c r="C28" s="206" t="s">
        <v>212</v>
      </c>
      <c r="D28" s="207"/>
      <c r="E28" s="207"/>
      <c r="F28" s="207"/>
      <c r="G28" s="207"/>
      <c r="H28" s="207"/>
      <c r="I28" s="208"/>
      <c r="J28" s="104"/>
    </row>
    <row r="29" spans="2:10" ht="17.100000000000001" customHeight="1">
      <c r="B29" s="160" t="s">
        <v>102</v>
      </c>
      <c r="C29" s="161"/>
      <c r="D29" s="161"/>
      <c r="E29" s="161"/>
      <c r="F29" s="161"/>
      <c r="G29" s="161"/>
      <c r="H29" s="161"/>
      <c r="I29" s="162"/>
      <c r="J29" s="78">
        <f>SUM(J22:J27)</f>
        <v>0</v>
      </c>
    </row>
    <row r="30" spans="2:10" ht="17.100000000000001" customHeight="1">
      <c r="B30" s="38"/>
      <c r="C30" s="76" t="s">
        <v>105</v>
      </c>
      <c r="D30" s="38"/>
      <c r="E30" s="38"/>
      <c r="F30" s="38"/>
      <c r="G30" s="38"/>
      <c r="H30" s="38"/>
      <c r="I30" s="38"/>
      <c r="J30" s="39"/>
    </row>
    <row r="31" spans="2:10" ht="17.100000000000001" customHeight="1">
      <c r="B31" s="178" t="s">
        <v>54</v>
      </c>
      <c r="C31" s="179"/>
      <c r="D31" s="179"/>
      <c r="E31" s="179"/>
      <c r="F31" s="179"/>
      <c r="G31" s="179"/>
      <c r="H31" s="179"/>
      <c r="I31" s="179"/>
      <c r="J31" s="180"/>
    </row>
    <row r="32" spans="2:10" ht="17.100000000000001" customHeight="1">
      <c r="B32" s="166" t="s">
        <v>88</v>
      </c>
      <c r="C32" s="167"/>
      <c r="D32" s="167"/>
      <c r="E32" s="167"/>
      <c r="F32" s="167"/>
      <c r="G32" s="167"/>
      <c r="H32" s="168"/>
      <c r="I32" s="35" t="s">
        <v>2</v>
      </c>
      <c r="J32" s="32" t="s">
        <v>87</v>
      </c>
    </row>
    <row r="33" spans="2:13" ht="17.100000000000001" customHeight="1">
      <c r="B33" s="35" t="s">
        <v>9</v>
      </c>
      <c r="C33" s="171" t="s">
        <v>56</v>
      </c>
      <c r="D33" s="172"/>
      <c r="E33" s="172"/>
      <c r="F33" s="172"/>
      <c r="G33" s="172"/>
      <c r="H33" s="173"/>
      <c r="I33" s="40">
        <v>8.3299999999999999E-2</v>
      </c>
      <c r="J33" s="36">
        <f>$J$29*I33</f>
        <v>0</v>
      </c>
    </row>
    <row r="34" spans="2:13" ht="17.100000000000001" customHeight="1">
      <c r="B34" s="35" t="s">
        <v>10</v>
      </c>
      <c r="C34" s="171" t="s">
        <v>85</v>
      </c>
      <c r="D34" s="172"/>
      <c r="E34" s="172"/>
      <c r="F34" s="172"/>
      <c r="G34" s="172"/>
      <c r="H34" s="173"/>
      <c r="I34" s="41">
        <v>0.1111</v>
      </c>
      <c r="J34" s="36">
        <f>$J$29*I34</f>
        <v>0</v>
      </c>
    </row>
    <row r="35" spans="2:13" ht="17.100000000000001" customHeight="1">
      <c r="B35" s="203" t="s">
        <v>101</v>
      </c>
      <c r="C35" s="204"/>
      <c r="D35" s="204"/>
      <c r="E35" s="204"/>
      <c r="F35" s="204"/>
      <c r="G35" s="204"/>
      <c r="H35" s="205"/>
      <c r="I35" s="120">
        <f>SUM(I33:I34)</f>
        <v>0.19440000000000002</v>
      </c>
      <c r="J35" s="79">
        <f>SUM(J33:J34)</f>
        <v>0</v>
      </c>
    </row>
    <row r="36" spans="2:13" ht="17.100000000000001" customHeight="1">
      <c r="B36" s="184"/>
      <c r="C36" s="184"/>
      <c r="D36" s="184"/>
      <c r="E36" s="184"/>
      <c r="F36" s="184"/>
      <c r="G36" s="184"/>
      <c r="H36" s="184"/>
      <c r="I36" s="184"/>
      <c r="J36" s="184"/>
    </row>
    <row r="37" spans="2:13" ht="17.100000000000001" customHeight="1">
      <c r="B37" s="166" t="s">
        <v>66</v>
      </c>
      <c r="C37" s="167"/>
      <c r="D37" s="167"/>
      <c r="E37" s="167"/>
      <c r="F37" s="167"/>
      <c r="G37" s="167"/>
      <c r="H37" s="168"/>
      <c r="I37" s="35" t="s">
        <v>2</v>
      </c>
      <c r="J37" s="35" t="s">
        <v>87</v>
      </c>
      <c r="L37" s="28"/>
      <c r="M37" s="27"/>
    </row>
    <row r="38" spans="2:13" ht="17.100000000000001" customHeight="1">
      <c r="B38" s="51" t="s">
        <v>9</v>
      </c>
      <c r="C38" s="171" t="s">
        <v>59</v>
      </c>
      <c r="D38" s="172"/>
      <c r="E38" s="172"/>
      <c r="F38" s="172"/>
      <c r="G38" s="172"/>
      <c r="H38" s="173"/>
      <c r="I38" s="56">
        <v>0.1</v>
      </c>
      <c r="J38" s="57">
        <f>$J$29*I38</f>
        <v>0</v>
      </c>
      <c r="L38" s="29"/>
      <c r="M38" s="27"/>
    </row>
    <row r="39" spans="2:13" ht="17.100000000000001" customHeight="1">
      <c r="B39" s="35" t="s">
        <v>10</v>
      </c>
      <c r="C39" s="171" t="s">
        <v>60</v>
      </c>
      <c r="D39" s="172"/>
      <c r="E39" s="172"/>
      <c r="F39" s="172"/>
      <c r="G39" s="172"/>
      <c r="H39" s="173"/>
      <c r="I39" s="40">
        <v>2.5000000000000001E-2</v>
      </c>
      <c r="J39" s="57">
        <f t="shared" ref="J39:J45" si="0">$J$29*I39</f>
        <v>0</v>
      </c>
      <c r="L39" s="28"/>
    </row>
    <row r="40" spans="2:13" ht="17.100000000000001" customHeight="1">
      <c r="B40" s="35" t="s">
        <v>11</v>
      </c>
      <c r="C40" s="171" t="s">
        <v>61</v>
      </c>
      <c r="D40" s="172"/>
      <c r="E40" s="172"/>
      <c r="F40" s="172"/>
      <c r="G40" s="172"/>
      <c r="H40" s="173"/>
      <c r="I40" s="40">
        <v>0.03</v>
      </c>
      <c r="J40" s="57">
        <f t="shared" si="0"/>
        <v>0</v>
      </c>
      <c r="L40" s="28"/>
    </row>
    <row r="41" spans="2:13" ht="17.100000000000001" customHeight="1">
      <c r="B41" s="35" t="s">
        <v>12</v>
      </c>
      <c r="C41" s="171" t="s">
        <v>58</v>
      </c>
      <c r="D41" s="172"/>
      <c r="E41" s="172"/>
      <c r="F41" s="172"/>
      <c r="G41" s="172"/>
      <c r="H41" s="173"/>
      <c r="I41" s="40">
        <v>1.4999999999999999E-2</v>
      </c>
      <c r="J41" s="57">
        <f t="shared" si="0"/>
        <v>0</v>
      </c>
    </row>
    <row r="42" spans="2:13" ht="17.100000000000001" customHeight="1">
      <c r="B42" s="35" t="s">
        <v>13</v>
      </c>
      <c r="C42" s="171" t="s">
        <v>62</v>
      </c>
      <c r="D42" s="172"/>
      <c r="E42" s="172"/>
      <c r="F42" s="172"/>
      <c r="G42" s="172"/>
      <c r="H42" s="173"/>
      <c r="I42" s="40">
        <v>0.01</v>
      </c>
      <c r="J42" s="57">
        <f t="shared" si="0"/>
        <v>0</v>
      </c>
    </row>
    <row r="43" spans="2:13" ht="17.100000000000001" customHeight="1">
      <c r="B43" s="35" t="s">
        <v>14</v>
      </c>
      <c r="C43" s="171" t="s">
        <v>63</v>
      </c>
      <c r="D43" s="172"/>
      <c r="E43" s="172"/>
      <c r="F43" s="172"/>
      <c r="G43" s="172"/>
      <c r="H43" s="173"/>
      <c r="I43" s="40">
        <v>6.0000000000000001E-3</v>
      </c>
      <c r="J43" s="57">
        <f t="shared" si="0"/>
        <v>0</v>
      </c>
    </row>
    <row r="44" spans="2:13" ht="17.100000000000001" customHeight="1">
      <c r="B44" s="35" t="s">
        <v>15</v>
      </c>
      <c r="C44" s="171" t="s">
        <v>64</v>
      </c>
      <c r="D44" s="172"/>
      <c r="E44" s="172"/>
      <c r="F44" s="172"/>
      <c r="G44" s="172"/>
      <c r="H44" s="173"/>
      <c r="I44" s="40">
        <v>2E-3</v>
      </c>
      <c r="J44" s="57">
        <f t="shared" si="0"/>
        <v>0</v>
      </c>
    </row>
    <row r="45" spans="2:13" ht="17.100000000000001" customHeight="1">
      <c r="B45" s="52" t="s">
        <v>16</v>
      </c>
      <c r="C45" s="171" t="s">
        <v>65</v>
      </c>
      <c r="D45" s="172"/>
      <c r="E45" s="172"/>
      <c r="F45" s="172"/>
      <c r="G45" s="172"/>
      <c r="H45" s="173"/>
      <c r="I45" s="55">
        <v>0.08</v>
      </c>
      <c r="J45" s="57">
        <f t="shared" si="0"/>
        <v>0</v>
      </c>
    </row>
    <row r="46" spans="2:13" ht="17.100000000000001" customHeight="1">
      <c r="B46" s="188" t="s">
        <v>106</v>
      </c>
      <c r="C46" s="189"/>
      <c r="D46" s="189"/>
      <c r="E46" s="189"/>
      <c r="F46" s="189"/>
      <c r="G46" s="189"/>
      <c r="H46" s="190"/>
      <c r="I46" s="120">
        <f>SUM(I38:I45)</f>
        <v>0.26800000000000002</v>
      </c>
      <c r="J46" s="79">
        <f>SUM(J38:J45)</f>
        <v>0</v>
      </c>
      <c r="L46" s="26"/>
    </row>
    <row r="47" spans="2:13" ht="17.100000000000001" customHeight="1">
      <c r="B47" s="184"/>
      <c r="C47" s="184"/>
      <c r="D47" s="184"/>
      <c r="E47" s="184"/>
      <c r="F47" s="184"/>
      <c r="G47" s="184"/>
      <c r="H47" s="184"/>
      <c r="I47" s="184"/>
      <c r="J47" s="184"/>
    </row>
    <row r="48" spans="2:13" ht="17.100000000000001" customHeight="1">
      <c r="B48" s="200" t="s">
        <v>67</v>
      </c>
      <c r="C48" s="201"/>
      <c r="D48" s="201"/>
      <c r="E48" s="201"/>
      <c r="F48" s="201"/>
      <c r="G48" s="201"/>
      <c r="H48" s="201"/>
      <c r="I48" s="202"/>
      <c r="J48" s="81" t="s">
        <v>87</v>
      </c>
    </row>
    <row r="49" spans="1:10" ht="17.100000000000001" customHeight="1">
      <c r="B49" s="51" t="s">
        <v>9</v>
      </c>
      <c r="C49" s="68" t="s">
        <v>112</v>
      </c>
      <c r="D49" s="69"/>
      <c r="E49" s="69"/>
      <c r="F49" s="69"/>
      <c r="G49" s="69"/>
      <c r="H49" s="69"/>
      <c r="I49" s="82"/>
      <c r="J49" s="57">
        <f>ROUND(((I49*1)*21),2)</f>
        <v>0</v>
      </c>
    </row>
    <row r="50" spans="1:10" ht="17.100000000000001" customHeight="1">
      <c r="B50" s="51" t="s">
        <v>110</v>
      </c>
      <c r="C50" s="68" t="s">
        <v>111</v>
      </c>
      <c r="D50" s="69"/>
      <c r="E50" s="69"/>
      <c r="F50" s="69"/>
      <c r="G50" s="69"/>
      <c r="H50" s="69"/>
      <c r="I50" s="73">
        <v>0.06</v>
      </c>
      <c r="J50" s="57">
        <f>-ROUND((J22*6%),2)</f>
        <v>0</v>
      </c>
    </row>
    <row r="51" spans="1:10" ht="17.100000000000001" customHeight="1">
      <c r="B51" s="35" t="s">
        <v>10</v>
      </c>
      <c r="C51" s="83" t="s">
        <v>115</v>
      </c>
      <c r="D51" s="84"/>
      <c r="E51" s="84"/>
      <c r="F51" s="84"/>
      <c r="G51" s="84"/>
      <c r="H51" s="84"/>
      <c r="I51" s="86"/>
      <c r="J51" s="36">
        <f>ROUND((I51*21),2)</f>
        <v>0</v>
      </c>
    </row>
    <row r="52" spans="1:10" ht="17.100000000000001" customHeight="1">
      <c r="B52" s="35" t="s">
        <v>11</v>
      </c>
      <c r="C52" s="171" t="s">
        <v>113</v>
      </c>
      <c r="D52" s="172"/>
      <c r="E52" s="172"/>
      <c r="F52" s="172"/>
      <c r="G52" s="172"/>
      <c r="H52" s="172"/>
      <c r="I52" s="173"/>
      <c r="J52" s="36"/>
    </row>
    <row r="53" spans="1:10" ht="17.100000000000001" customHeight="1">
      <c r="B53" s="52" t="s">
        <v>12</v>
      </c>
      <c r="C53" s="171" t="s">
        <v>114</v>
      </c>
      <c r="D53" s="172"/>
      <c r="E53" s="172"/>
      <c r="F53" s="172"/>
      <c r="G53" s="172"/>
      <c r="H53" s="172"/>
      <c r="I53" s="173"/>
      <c r="J53" s="50"/>
    </row>
    <row r="54" spans="1:10" ht="17.100000000000001" customHeight="1">
      <c r="B54" s="52" t="s">
        <v>13</v>
      </c>
      <c r="C54" s="68" t="s">
        <v>107</v>
      </c>
      <c r="D54" s="69"/>
      <c r="E54" s="69"/>
      <c r="F54" s="69"/>
      <c r="G54" s="69"/>
      <c r="H54" s="69"/>
      <c r="I54" s="82"/>
      <c r="J54" s="50"/>
    </row>
    <row r="55" spans="1:10" ht="17.100000000000001" customHeight="1">
      <c r="B55" s="52" t="s">
        <v>14</v>
      </c>
      <c r="C55" s="68" t="s">
        <v>108</v>
      </c>
      <c r="D55" s="69"/>
      <c r="E55" s="69"/>
      <c r="F55" s="69"/>
      <c r="G55" s="69"/>
      <c r="H55" s="69"/>
      <c r="I55" s="82"/>
      <c r="J55" s="50"/>
    </row>
    <row r="56" spans="1:10" ht="17.100000000000001" customHeight="1">
      <c r="B56" s="52" t="s">
        <v>15</v>
      </c>
      <c r="C56" s="171" t="s">
        <v>109</v>
      </c>
      <c r="D56" s="172"/>
      <c r="E56" s="172"/>
      <c r="F56" s="172"/>
      <c r="G56" s="172"/>
      <c r="H56" s="172"/>
      <c r="I56" s="173"/>
      <c r="J56" s="50"/>
    </row>
    <row r="57" spans="1:10" ht="17.100000000000001" customHeight="1">
      <c r="B57" s="166" t="s">
        <v>89</v>
      </c>
      <c r="C57" s="167"/>
      <c r="D57" s="167"/>
      <c r="E57" s="167"/>
      <c r="F57" s="167"/>
      <c r="G57" s="167"/>
      <c r="H57" s="167"/>
      <c r="I57" s="168"/>
      <c r="J57" s="46">
        <f>SUM(J49:J56)</f>
        <v>0</v>
      </c>
    </row>
    <row r="58" spans="1:10" ht="22.5" customHeight="1">
      <c r="B58" s="193" t="s">
        <v>118</v>
      </c>
      <c r="C58" s="193"/>
      <c r="D58" s="193"/>
      <c r="E58" s="193"/>
      <c r="F58" s="193"/>
      <c r="G58" s="193"/>
      <c r="H58" s="193"/>
      <c r="I58" s="193"/>
      <c r="J58" s="193"/>
    </row>
    <row r="59" spans="1:10" ht="27" customHeight="1">
      <c r="B59" s="197" t="s">
        <v>68</v>
      </c>
      <c r="C59" s="198"/>
      <c r="D59" s="198"/>
      <c r="E59" s="198"/>
      <c r="F59" s="198"/>
      <c r="G59" s="198"/>
      <c r="H59" s="198"/>
      <c r="I59" s="199"/>
      <c r="J59" s="61" t="s">
        <v>87</v>
      </c>
    </row>
    <row r="60" spans="1:10" ht="17.100000000000001" customHeight="1">
      <c r="B60" s="35" t="s">
        <v>69</v>
      </c>
      <c r="C60" s="68" t="s">
        <v>55</v>
      </c>
      <c r="D60" s="71"/>
      <c r="E60" s="71"/>
      <c r="F60" s="71"/>
      <c r="G60" s="71"/>
      <c r="H60" s="71"/>
      <c r="I60" s="87">
        <v>0.19439999999999999</v>
      </c>
      <c r="J60" s="36">
        <f>J35</f>
        <v>0</v>
      </c>
    </row>
    <row r="61" spans="1:10" ht="17.100000000000001" customHeight="1">
      <c r="B61" s="35" t="s">
        <v>70</v>
      </c>
      <c r="C61" s="68" t="s">
        <v>57</v>
      </c>
      <c r="D61" s="69"/>
      <c r="E61" s="71"/>
      <c r="F61" s="71"/>
      <c r="G61" s="71"/>
      <c r="H61" s="71"/>
      <c r="I61" s="87">
        <v>0.26800000000000002</v>
      </c>
      <c r="J61" s="47">
        <f>J46</f>
        <v>0</v>
      </c>
    </row>
    <row r="62" spans="1:10" ht="17.100000000000001" customHeight="1">
      <c r="B62" s="52" t="s">
        <v>71</v>
      </c>
      <c r="C62" s="68" t="s">
        <v>72</v>
      </c>
      <c r="D62" s="71"/>
      <c r="E62" s="71"/>
      <c r="F62" s="71"/>
      <c r="G62" s="71"/>
      <c r="H62" s="71"/>
      <c r="I62" s="72"/>
      <c r="J62" s="53">
        <f>J57</f>
        <v>0</v>
      </c>
    </row>
    <row r="63" spans="1:10" ht="17.100000000000001" customHeight="1">
      <c r="A63" s="88"/>
      <c r="B63" s="89" t="s">
        <v>116</v>
      </c>
      <c r="C63" s="90"/>
      <c r="D63" s="90"/>
      <c r="E63" s="90"/>
      <c r="F63" s="90"/>
      <c r="G63" s="80"/>
      <c r="H63" s="80"/>
      <c r="I63" s="121">
        <v>0.46239999999999998</v>
      </c>
      <c r="J63" s="79">
        <f>SUM(J60:J62)</f>
        <v>0</v>
      </c>
    </row>
    <row r="64" spans="1:10" ht="23.25" customHeight="1">
      <c r="B64" s="193" t="s">
        <v>117</v>
      </c>
      <c r="C64" s="193"/>
      <c r="D64" s="193"/>
      <c r="E64" s="193"/>
      <c r="F64" s="193"/>
      <c r="G64" s="193"/>
      <c r="H64" s="193"/>
      <c r="I64" s="193"/>
      <c r="J64" s="193"/>
    </row>
    <row r="65" spans="2:12" ht="17.100000000000001" customHeight="1">
      <c r="B65" s="178" t="s">
        <v>73</v>
      </c>
      <c r="C65" s="179"/>
      <c r="D65" s="179"/>
      <c r="E65" s="179"/>
      <c r="F65" s="179"/>
      <c r="G65" s="179"/>
      <c r="H65" s="179"/>
      <c r="I65" s="179"/>
      <c r="J65" s="180"/>
    </row>
    <row r="66" spans="2:12" ht="17.100000000000001" customHeight="1">
      <c r="B66" s="166"/>
      <c r="C66" s="167"/>
      <c r="D66" s="167"/>
      <c r="E66" s="167"/>
      <c r="F66" s="167"/>
      <c r="G66" s="167"/>
      <c r="H66" s="168"/>
      <c r="I66" s="58" t="s">
        <v>2</v>
      </c>
      <c r="J66" s="58" t="s">
        <v>87</v>
      </c>
    </row>
    <row r="67" spans="2:12" ht="17.100000000000001" customHeight="1">
      <c r="B67" s="35" t="s">
        <v>9</v>
      </c>
      <c r="C67" s="171" t="s">
        <v>76</v>
      </c>
      <c r="D67" s="172"/>
      <c r="E67" s="172"/>
      <c r="F67" s="172"/>
      <c r="G67" s="172"/>
      <c r="H67" s="173"/>
      <c r="I67" s="40">
        <v>4.5999999999999999E-3</v>
      </c>
      <c r="J67" s="47">
        <f>$J$29*I67</f>
        <v>0</v>
      </c>
    </row>
    <row r="68" spans="2:12" ht="17.100000000000001" customHeight="1">
      <c r="B68" s="35" t="s">
        <v>10</v>
      </c>
      <c r="C68" s="171" t="s">
        <v>75</v>
      </c>
      <c r="D68" s="172"/>
      <c r="E68" s="172"/>
      <c r="F68" s="172"/>
      <c r="G68" s="172"/>
      <c r="H68" s="173"/>
      <c r="I68" s="43">
        <v>4.0000000000000002E-4</v>
      </c>
      <c r="J68" s="47">
        <f t="shared" ref="J68:J72" si="1">$J$29*I68</f>
        <v>0</v>
      </c>
    </row>
    <row r="69" spans="2:12" ht="17.100000000000001" customHeight="1">
      <c r="B69" s="35" t="s">
        <v>11</v>
      </c>
      <c r="C69" s="171" t="s">
        <v>119</v>
      </c>
      <c r="D69" s="172"/>
      <c r="E69" s="172"/>
      <c r="F69" s="172"/>
      <c r="G69" s="172"/>
      <c r="H69" s="173"/>
      <c r="I69" s="40">
        <v>0.02</v>
      </c>
      <c r="J69" s="47">
        <f t="shared" si="1"/>
        <v>0</v>
      </c>
    </row>
    <row r="70" spans="2:12" ht="17.100000000000001" customHeight="1">
      <c r="B70" s="35" t="s">
        <v>12</v>
      </c>
      <c r="C70" s="171" t="s">
        <v>74</v>
      </c>
      <c r="D70" s="172"/>
      <c r="E70" s="172"/>
      <c r="F70" s="172"/>
      <c r="G70" s="172"/>
      <c r="H70" s="173"/>
      <c r="I70" s="40">
        <v>1.9400000000000001E-2</v>
      </c>
      <c r="J70" s="47">
        <f t="shared" si="1"/>
        <v>0</v>
      </c>
    </row>
    <row r="71" spans="2:12" ht="29.1" customHeight="1">
      <c r="B71" s="35" t="s">
        <v>13</v>
      </c>
      <c r="C71" s="194" t="s">
        <v>90</v>
      </c>
      <c r="D71" s="195"/>
      <c r="E71" s="195"/>
      <c r="F71" s="195"/>
      <c r="G71" s="195"/>
      <c r="H71" s="196"/>
      <c r="I71" s="41">
        <f>I70*I46</f>
        <v>5.1992000000000002E-3</v>
      </c>
      <c r="J71" s="47">
        <f t="shared" si="1"/>
        <v>0</v>
      </c>
    </row>
    <row r="72" spans="2:12" ht="17.100000000000001" customHeight="1">
      <c r="B72" s="52" t="s">
        <v>14</v>
      </c>
      <c r="C72" s="171" t="s">
        <v>91</v>
      </c>
      <c r="D72" s="172"/>
      <c r="E72" s="172"/>
      <c r="F72" s="172"/>
      <c r="G72" s="172"/>
      <c r="H72" s="173"/>
      <c r="I72" s="59">
        <v>0.02</v>
      </c>
      <c r="J72" s="47">
        <f t="shared" si="1"/>
        <v>0</v>
      </c>
    </row>
    <row r="73" spans="2:12" ht="17.100000000000001" customHeight="1">
      <c r="B73" s="188" t="s">
        <v>120</v>
      </c>
      <c r="C73" s="189"/>
      <c r="D73" s="189"/>
      <c r="E73" s="189"/>
      <c r="F73" s="189"/>
      <c r="G73" s="189"/>
      <c r="H73" s="190"/>
      <c r="I73" s="120">
        <f>SUM(I67:I72)</f>
        <v>6.95992E-2</v>
      </c>
      <c r="J73" s="79">
        <f>SUM(J67:J72)</f>
        <v>0</v>
      </c>
    </row>
    <row r="74" spans="2:12" ht="39.75" customHeight="1">
      <c r="B74" s="167" t="s">
        <v>124</v>
      </c>
      <c r="C74" s="167"/>
      <c r="D74" s="167"/>
      <c r="E74" s="167"/>
      <c r="F74" s="167"/>
      <c r="G74" s="167"/>
      <c r="H74" s="167"/>
      <c r="I74" s="167"/>
      <c r="J74" s="167"/>
    </row>
    <row r="75" spans="2:12" ht="17.100000000000001" customHeight="1">
      <c r="B75" s="178" t="s">
        <v>77</v>
      </c>
      <c r="C75" s="179"/>
      <c r="D75" s="179"/>
      <c r="E75" s="179"/>
      <c r="F75" s="179"/>
      <c r="G75" s="179"/>
      <c r="H75" s="179"/>
      <c r="I75" s="179"/>
      <c r="J75" s="180"/>
    </row>
    <row r="76" spans="2:12" ht="17.100000000000001" customHeight="1">
      <c r="B76" s="166"/>
      <c r="C76" s="167"/>
      <c r="D76" s="167"/>
      <c r="E76" s="167"/>
      <c r="F76" s="167"/>
      <c r="G76" s="167"/>
      <c r="H76" s="168"/>
      <c r="I76" s="58" t="s">
        <v>2</v>
      </c>
      <c r="J76" s="58" t="s">
        <v>87</v>
      </c>
    </row>
    <row r="77" spans="2:12" ht="17.100000000000001" customHeight="1">
      <c r="B77" s="35" t="s">
        <v>9</v>
      </c>
      <c r="C77" s="171" t="s">
        <v>92</v>
      </c>
      <c r="D77" s="172"/>
      <c r="E77" s="172"/>
      <c r="F77" s="172"/>
      <c r="G77" s="172"/>
      <c r="H77" s="173"/>
      <c r="I77" s="44"/>
      <c r="J77" s="36">
        <f>$J$29*I77</f>
        <v>0</v>
      </c>
      <c r="L77">
        <v>8.98</v>
      </c>
    </row>
    <row r="78" spans="2:12" ht="17.100000000000001" customHeight="1">
      <c r="B78" s="35" t="s">
        <v>10</v>
      </c>
      <c r="C78" s="171" t="s">
        <v>121</v>
      </c>
      <c r="D78" s="172"/>
      <c r="E78" s="172"/>
      <c r="F78" s="172"/>
      <c r="G78" s="172"/>
      <c r="H78" s="173"/>
      <c r="I78" s="44">
        <v>2.8E-3</v>
      </c>
      <c r="J78" s="36">
        <f t="shared" ref="J78:J81" si="2">$J$29*I78</f>
        <v>0</v>
      </c>
      <c r="L78">
        <f>8.98/3</f>
        <v>2.9933333333333336</v>
      </c>
    </row>
    <row r="79" spans="2:12" ht="17.100000000000001" customHeight="1">
      <c r="B79" s="35" t="s">
        <v>11</v>
      </c>
      <c r="C79" s="171" t="s">
        <v>93</v>
      </c>
      <c r="D79" s="172"/>
      <c r="E79" s="172"/>
      <c r="F79" s="172"/>
      <c r="G79" s="172"/>
      <c r="H79" s="173"/>
      <c r="I79" s="44">
        <v>2.0000000000000001E-4</v>
      </c>
      <c r="J79" s="36">
        <f t="shared" si="2"/>
        <v>0</v>
      </c>
      <c r="L79">
        <f>L77+L78</f>
        <v>11.973333333333334</v>
      </c>
    </row>
    <row r="80" spans="2:12" ht="17.100000000000001" customHeight="1">
      <c r="B80" s="35" t="s">
        <v>12</v>
      </c>
      <c r="C80" s="171" t="s">
        <v>94</v>
      </c>
      <c r="D80" s="172"/>
      <c r="E80" s="172"/>
      <c r="F80" s="172"/>
      <c r="G80" s="172"/>
      <c r="H80" s="173"/>
      <c r="I80" s="40">
        <v>3.3E-3</v>
      </c>
      <c r="J80" s="36">
        <f t="shared" si="2"/>
        <v>0</v>
      </c>
      <c r="L80">
        <f>L79*I46</f>
        <v>3.2088533333333338</v>
      </c>
    </row>
    <row r="81" spans="2:12" ht="17.100000000000001" customHeight="1">
      <c r="B81" s="35" t="s">
        <v>13</v>
      </c>
      <c r="C81" s="171" t="s">
        <v>95</v>
      </c>
      <c r="D81" s="172"/>
      <c r="E81" s="172"/>
      <c r="F81" s="172"/>
      <c r="G81" s="172"/>
      <c r="H81" s="173"/>
      <c r="I81" s="44">
        <v>2E-3</v>
      </c>
      <c r="J81" s="36">
        <f t="shared" si="2"/>
        <v>0</v>
      </c>
      <c r="L81">
        <f>L79+L80</f>
        <v>15.182186666666668</v>
      </c>
    </row>
    <row r="82" spans="2:12" ht="17.100000000000001" customHeight="1">
      <c r="B82" s="35" t="s">
        <v>14</v>
      </c>
      <c r="C82" s="171" t="s">
        <v>122</v>
      </c>
      <c r="D82" s="172"/>
      <c r="E82" s="172"/>
      <c r="F82" s="172"/>
      <c r="G82" s="172"/>
      <c r="H82" s="173"/>
      <c r="I82" s="44">
        <v>1.3899999999999999E-2</v>
      </c>
      <c r="J82" s="36">
        <f>$J$29*I82</f>
        <v>0</v>
      </c>
    </row>
    <row r="83" spans="2:12" ht="17.100000000000001" customHeight="1">
      <c r="B83" s="188" t="s">
        <v>123</v>
      </c>
      <c r="C83" s="189"/>
      <c r="D83" s="189"/>
      <c r="E83" s="189"/>
      <c r="F83" s="189"/>
      <c r="G83" s="189"/>
      <c r="H83" s="190"/>
      <c r="I83" s="42">
        <f>I78+I79+I80+I81+I82</f>
        <v>2.2199999999999998E-2</v>
      </c>
      <c r="J83" s="36"/>
    </row>
    <row r="84" spans="2:12" ht="17.100000000000001" customHeight="1">
      <c r="B84" s="35" t="s">
        <v>15</v>
      </c>
      <c r="C84" s="68" t="s">
        <v>125</v>
      </c>
      <c r="D84" s="69"/>
      <c r="E84" s="69"/>
      <c r="F84" s="69"/>
      <c r="G84" s="69"/>
      <c r="H84" s="70"/>
      <c r="I84" s="44">
        <v>3.8999999999999998E-3</v>
      </c>
      <c r="J84" s="36">
        <f>I84*J29</f>
        <v>0</v>
      </c>
    </row>
    <row r="85" spans="2:12" ht="17.100000000000001" customHeight="1">
      <c r="B85" s="191"/>
      <c r="C85" s="192"/>
      <c r="D85" s="192"/>
      <c r="E85" s="92"/>
      <c r="F85" s="93"/>
      <c r="G85" s="94" t="s">
        <v>126</v>
      </c>
      <c r="H85" s="95"/>
      <c r="I85" s="42">
        <f>I83+I84</f>
        <v>2.6099999999999998E-2</v>
      </c>
      <c r="J85" s="36"/>
    </row>
    <row r="86" spans="2:12" ht="17.100000000000001" customHeight="1">
      <c r="B86" s="35" t="s">
        <v>16</v>
      </c>
      <c r="C86" s="171" t="s">
        <v>127</v>
      </c>
      <c r="D86" s="172"/>
      <c r="E86" s="172"/>
      <c r="F86" s="172"/>
      <c r="G86" s="172"/>
      <c r="H86" s="173"/>
      <c r="I86" s="44">
        <v>3.7000000000000002E-3</v>
      </c>
      <c r="J86" s="36">
        <f>I86*J29</f>
        <v>0</v>
      </c>
    </row>
    <row r="87" spans="2:12" ht="17.100000000000001" customHeight="1">
      <c r="B87" s="188" t="s">
        <v>123</v>
      </c>
      <c r="C87" s="189"/>
      <c r="D87" s="189"/>
      <c r="E87" s="189"/>
      <c r="F87" s="189"/>
      <c r="G87" s="189"/>
      <c r="H87" s="190"/>
      <c r="I87" s="120">
        <f>I85+I86</f>
        <v>2.98E-2</v>
      </c>
      <c r="J87" s="79">
        <f>SUM(J77:J86)</f>
        <v>0</v>
      </c>
    </row>
    <row r="88" spans="2:12" ht="23.25" customHeight="1">
      <c r="B88" s="193" t="s">
        <v>128</v>
      </c>
      <c r="C88" s="193"/>
      <c r="D88" s="193"/>
      <c r="E88" s="193"/>
      <c r="F88" s="193"/>
      <c r="G88" s="193"/>
      <c r="H88" s="193"/>
      <c r="I88" s="193"/>
      <c r="J88" s="193"/>
    </row>
    <row r="89" spans="2:12" ht="17.100000000000001" customHeight="1">
      <c r="B89" s="181" t="s">
        <v>78</v>
      </c>
      <c r="C89" s="182"/>
      <c r="D89" s="182"/>
      <c r="E89" s="182"/>
      <c r="F89" s="182"/>
      <c r="G89" s="182"/>
      <c r="H89" s="182"/>
      <c r="I89" s="183"/>
      <c r="J89" s="32" t="s">
        <v>87</v>
      </c>
    </row>
    <row r="90" spans="2:12" ht="17.100000000000001" customHeight="1">
      <c r="B90" s="52" t="s">
        <v>9</v>
      </c>
      <c r="C90" s="83" t="s">
        <v>96</v>
      </c>
      <c r="D90" s="84"/>
      <c r="E90" s="84"/>
      <c r="F90" s="84"/>
      <c r="G90" s="84"/>
      <c r="H90" s="84"/>
      <c r="I90" s="85"/>
      <c r="J90" s="50"/>
    </row>
    <row r="91" spans="2:12" ht="17.100000000000001" customHeight="1">
      <c r="B91" s="166" t="s">
        <v>89</v>
      </c>
      <c r="C91" s="167"/>
      <c r="D91" s="167"/>
      <c r="E91" s="167"/>
      <c r="F91" s="167"/>
      <c r="G91" s="167"/>
      <c r="H91" s="167"/>
      <c r="I91" s="168"/>
      <c r="J91" s="46">
        <f>J90</f>
        <v>0</v>
      </c>
    </row>
    <row r="92" spans="2:12" ht="26.25" customHeight="1">
      <c r="B92" s="184" t="s">
        <v>129</v>
      </c>
      <c r="C92" s="184"/>
      <c r="D92" s="184"/>
      <c r="E92" s="184"/>
      <c r="F92" s="184"/>
      <c r="G92" s="184"/>
      <c r="H92" s="184"/>
      <c r="I92" s="184"/>
      <c r="J92" s="184"/>
    </row>
    <row r="93" spans="2:12" ht="17.100000000000001" customHeight="1">
      <c r="B93" s="185" t="s">
        <v>86</v>
      </c>
      <c r="C93" s="186"/>
      <c r="D93" s="186"/>
      <c r="E93" s="186"/>
      <c r="F93" s="186"/>
      <c r="G93" s="186"/>
      <c r="H93" s="186"/>
      <c r="I93" s="187"/>
      <c r="J93" s="60" t="s">
        <v>87</v>
      </c>
    </row>
    <row r="94" spans="2:12" ht="17.100000000000001" customHeight="1">
      <c r="B94" s="35" t="s">
        <v>20</v>
      </c>
      <c r="C94" s="68" t="s">
        <v>131</v>
      </c>
      <c r="D94" s="69"/>
      <c r="E94" s="69"/>
      <c r="F94" s="69"/>
      <c r="G94" s="69"/>
      <c r="H94" s="69"/>
      <c r="I94" s="96">
        <v>2.98E-2</v>
      </c>
      <c r="J94" s="36">
        <f>J87</f>
        <v>0</v>
      </c>
    </row>
    <row r="95" spans="2:12" ht="17.100000000000001" customHeight="1">
      <c r="B95" s="52" t="s">
        <v>21</v>
      </c>
      <c r="C95" s="68" t="s">
        <v>130</v>
      </c>
      <c r="D95" s="69"/>
      <c r="E95" s="69"/>
      <c r="F95" s="69"/>
      <c r="G95" s="69"/>
      <c r="H95" s="69"/>
      <c r="I95" s="70"/>
      <c r="J95" s="53">
        <f>J91</f>
        <v>0</v>
      </c>
    </row>
    <row r="96" spans="2:12" ht="17.100000000000001" customHeight="1">
      <c r="B96" s="160" t="s">
        <v>132</v>
      </c>
      <c r="C96" s="161"/>
      <c r="D96" s="161"/>
      <c r="E96" s="161"/>
      <c r="F96" s="161"/>
      <c r="G96" s="161"/>
      <c r="H96" s="161"/>
      <c r="I96" s="162"/>
      <c r="J96" s="49">
        <f>J94+J95</f>
        <v>0</v>
      </c>
    </row>
    <row r="97" spans="2:10" ht="17.100000000000001" customHeight="1">
      <c r="B97" s="184"/>
      <c r="C97" s="184"/>
      <c r="D97" s="184"/>
      <c r="E97" s="184"/>
      <c r="F97" s="184"/>
      <c r="G97" s="184"/>
      <c r="H97" s="184"/>
      <c r="I97" s="184"/>
      <c r="J97" s="184"/>
    </row>
    <row r="98" spans="2:10" ht="17.100000000000001" customHeight="1">
      <c r="B98" s="178" t="s">
        <v>79</v>
      </c>
      <c r="C98" s="179"/>
      <c r="D98" s="179"/>
      <c r="E98" s="179"/>
      <c r="F98" s="179"/>
      <c r="G98" s="179"/>
      <c r="H98" s="179"/>
      <c r="I98" s="180"/>
      <c r="J98" s="61" t="s">
        <v>87</v>
      </c>
    </row>
    <row r="99" spans="2:10" ht="17.100000000000001" customHeight="1">
      <c r="B99" s="35" t="s">
        <v>9</v>
      </c>
      <c r="C99" s="171" t="s">
        <v>80</v>
      </c>
      <c r="D99" s="172"/>
      <c r="E99" s="172"/>
      <c r="F99" s="172"/>
      <c r="G99" s="172"/>
      <c r="H99" s="172"/>
      <c r="I99" s="173"/>
      <c r="J99" s="36"/>
    </row>
    <row r="100" spans="2:10" ht="17.100000000000001" customHeight="1">
      <c r="B100" s="35" t="s">
        <v>10</v>
      </c>
      <c r="C100" s="171" t="s">
        <v>17</v>
      </c>
      <c r="D100" s="172"/>
      <c r="E100" s="172"/>
      <c r="F100" s="172"/>
      <c r="G100" s="172"/>
      <c r="H100" s="172"/>
      <c r="I100" s="173"/>
      <c r="J100" s="36"/>
    </row>
    <row r="101" spans="2:10" ht="17.100000000000001" customHeight="1">
      <c r="B101" s="45" t="s">
        <v>11</v>
      </c>
      <c r="C101" s="171" t="s">
        <v>141</v>
      </c>
      <c r="D101" s="172"/>
      <c r="E101" s="172"/>
      <c r="F101" s="172"/>
      <c r="G101" s="172"/>
      <c r="H101" s="172"/>
      <c r="I101" s="173"/>
      <c r="J101" s="36"/>
    </row>
    <row r="102" spans="2:10" ht="17.100000000000001" customHeight="1">
      <c r="B102" s="54" t="s">
        <v>12</v>
      </c>
      <c r="C102" s="171" t="s">
        <v>3</v>
      </c>
      <c r="D102" s="172"/>
      <c r="E102" s="172"/>
      <c r="F102" s="172"/>
      <c r="G102" s="172"/>
      <c r="H102" s="172"/>
      <c r="I102" s="173"/>
      <c r="J102" s="50"/>
    </row>
    <row r="103" spans="2:10" ht="17.100000000000001" customHeight="1">
      <c r="B103" s="160" t="s">
        <v>142</v>
      </c>
      <c r="C103" s="161"/>
      <c r="D103" s="161"/>
      <c r="E103" s="161"/>
      <c r="F103" s="161"/>
      <c r="G103" s="161"/>
      <c r="H103" s="161"/>
      <c r="I103" s="162"/>
      <c r="J103" s="46">
        <f>SUM(J99:J102)</f>
        <v>0</v>
      </c>
    </row>
    <row r="104" spans="2:10" ht="17.100000000000001" customHeight="1">
      <c r="B104" s="184"/>
      <c r="C104" s="184"/>
      <c r="D104" s="184"/>
      <c r="E104" s="184"/>
      <c r="F104" s="184"/>
      <c r="G104" s="184"/>
      <c r="H104" s="184"/>
      <c r="I104" s="184"/>
      <c r="J104" s="184"/>
    </row>
    <row r="105" spans="2:10" ht="17.100000000000001" customHeight="1">
      <c r="B105" s="178" t="s">
        <v>81</v>
      </c>
      <c r="C105" s="179"/>
      <c r="D105" s="179"/>
      <c r="E105" s="179"/>
      <c r="F105" s="179"/>
      <c r="G105" s="179"/>
      <c r="H105" s="179"/>
      <c r="I105" s="179"/>
      <c r="J105" s="180"/>
    </row>
    <row r="106" spans="2:10" ht="17.100000000000001" customHeight="1">
      <c r="B106" s="166"/>
      <c r="C106" s="167"/>
      <c r="D106" s="167"/>
      <c r="E106" s="167"/>
      <c r="F106" s="167"/>
      <c r="G106" s="167"/>
      <c r="H106" s="168"/>
      <c r="I106" s="51" t="s">
        <v>2</v>
      </c>
      <c r="J106" s="58" t="s">
        <v>87</v>
      </c>
    </row>
    <row r="107" spans="2:10" ht="17.100000000000001" customHeight="1">
      <c r="B107" s="35" t="s">
        <v>9</v>
      </c>
      <c r="C107" s="171" t="s">
        <v>22</v>
      </c>
      <c r="D107" s="172"/>
      <c r="E107" s="172"/>
      <c r="F107" s="172"/>
      <c r="G107" s="172"/>
      <c r="H107" s="173"/>
      <c r="I107" s="40">
        <v>7.2999999999999995E-2</v>
      </c>
      <c r="J107" s="74">
        <f>J124*I107</f>
        <v>0</v>
      </c>
    </row>
    <row r="108" spans="2:10" ht="17.100000000000001" customHeight="1">
      <c r="B108" s="35" t="s">
        <v>10</v>
      </c>
      <c r="C108" s="171" t="s">
        <v>4</v>
      </c>
      <c r="D108" s="172"/>
      <c r="E108" s="172"/>
      <c r="F108" s="172"/>
      <c r="G108" s="172"/>
      <c r="H108" s="173"/>
      <c r="I108" s="40">
        <v>7.3999999999999996E-2</v>
      </c>
      <c r="J108" s="74">
        <f>(J124+J107)*I108</f>
        <v>0</v>
      </c>
    </row>
    <row r="109" spans="2:10" ht="17.100000000000001" customHeight="1">
      <c r="B109" s="35" t="s">
        <v>11</v>
      </c>
      <c r="C109" s="181" t="s">
        <v>46</v>
      </c>
      <c r="D109" s="182"/>
      <c r="E109" s="182"/>
      <c r="F109" s="182"/>
      <c r="G109" s="182"/>
      <c r="H109" s="183"/>
      <c r="I109" s="122">
        <v>8.3500000000000005E-2</v>
      </c>
      <c r="J109" s="77">
        <f>SUM(J110:J113)</f>
        <v>0</v>
      </c>
    </row>
    <row r="110" spans="2:10" ht="17.100000000000001" customHeight="1">
      <c r="B110" s="35" t="s">
        <v>47</v>
      </c>
      <c r="C110" s="171" t="s">
        <v>219</v>
      </c>
      <c r="D110" s="172"/>
      <c r="E110" s="172"/>
      <c r="F110" s="172"/>
      <c r="G110" s="172"/>
      <c r="H110" s="173"/>
      <c r="I110" s="122">
        <v>6.3500000000000001E-2</v>
      </c>
      <c r="J110" s="47">
        <f>((J124+J107+J108)*I110)/(1-I109)</f>
        <v>0</v>
      </c>
    </row>
    <row r="111" spans="2:10" ht="17.100000000000001" customHeight="1">
      <c r="B111" s="35" t="s">
        <v>48</v>
      </c>
      <c r="C111" s="171" t="s">
        <v>143</v>
      </c>
      <c r="D111" s="172"/>
      <c r="E111" s="172"/>
      <c r="F111" s="172"/>
      <c r="G111" s="172"/>
      <c r="H111" s="173"/>
      <c r="I111" s="37">
        <v>0</v>
      </c>
      <c r="J111" s="47">
        <f>((J124+J107+J108)*I111)/(1-I109)</f>
        <v>0</v>
      </c>
    </row>
    <row r="112" spans="2:10" ht="17.100000000000001" customHeight="1">
      <c r="B112" s="35" t="s">
        <v>145</v>
      </c>
      <c r="C112" s="171" t="s">
        <v>144</v>
      </c>
      <c r="D112" s="172"/>
      <c r="E112" s="172"/>
      <c r="F112" s="172"/>
      <c r="G112" s="172"/>
      <c r="H112" s="173"/>
      <c r="I112" s="37">
        <v>0.02</v>
      </c>
      <c r="J112" s="47">
        <f>((J124+J107+J108)*I112)/(1-I109)</f>
        <v>0</v>
      </c>
    </row>
    <row r="113" spans="2:12" ht="17.100000000000001" customHeight="1">
      <c r="B113" s="35" t="s">
        <v>146</v>
      </c>
      <c r="C113" s="171" t="s">
        <v>147</v>
      </c>
      <c r="D113" s="172"/>
      <c r="E113" s="172"/>
      <c r="F113" s="172"/>
      <c r="G113" s="172"/>
      <c r="H113" s="173"/>
      <c r="I113" s="37">
        <v>0</v>
      </c>
      <c r="J113" s="47">
        <f>((J124+J107+J108)*I113)/(1-I109)</f>
        <v>0</v>
      </c>
    </row>
    <row r="114" spans="2:12" ht="17.100000000000001" customHeight="1">
      <c r="B114" s="160" t="s">
        <v>161</v>
      </c>
      <c r="C114" s="161"/>
      <c r="D114" s="161"/>
      <c r="E114" s="161"/>
      <c r="F114" s="161"/>
      <c r="G114" s="161"/>
      <c r="H114" s="162"/>
      <c r="I114" s="123">
        <f>I107+I108+I109</f>
        <v>0.23049999999999998</v>
      </c>
      <c r="J114" s="75">
        <f>J107+J108+J109</f>
        <v>0</v>
      </c>
    </row>
    <row r="115" spans="2:12" ht="17.100000000000001" customHeight="1">
      <c r="B115" s="33"/>
      <c r="C115" s="174"/>
      <c r="D115" s="174"/>
      <c r="E115" s="174"/>
      <c r="F115" s="174"/>
      <c r="G115" s="174"/>
      <c r="H115" s="174"/>
      <c r="I115" s="174"/>
      <c r="J115" s="174"/>
    </row>
    <row r="116" spans="2:12" ht="17.100000000000001" customHeight="1">
      <c r="B116" s="33"/>
      <c r="C116" s="33"/>
      <c r="D116" s="33"/>
      <c r="E116" s="33"/>
      <c r="F116" s="33"/>
      <c r="G116" s="33"/>
      <c r="H116" s="33"/>
      <c r="I116" s="33"/>
      <c r="J116" s="39"/>
    </row>
    <row r="117" spans="2:12" ht="17.100000000000001" customHeight="1">
      <c r="B117" s="175" t="s">
        <v>82</v>
      </c>
      <c r="C117" s="176"/>
      <c r="D117" s="176"/>
      <c r="E117" s="176"/>
      <c r="F117" s="176"/>
      <c r="G117" s="176"/>
      <c r="H117" s="176"/>
      <c r="I117" s="176"/>
      <c r="J117" s="177"/>
      <c r="L117" s="25"/>
    </row>
    <row r="118" spans="2:12" ht="17.100000000000001" customHeight="1">
      <c r="B118" s="166" t="s">
        <v>23</v>
      </c>
      <c r="C118" s="167"/>
      <c r="D118" s="167"/>
      <c r="E118" s="167"/>
      <c r="F118" s="167"/>
      <c r="G118" s="167"/>
      <c r="H118" s="167"/>
      <c r="I118" s="168"/>
      <c r="J118" s="58" t="s">
        <v>87</v>
      </c>
    </row>
    <row r="119" spans="2:12" ht="17.100000000000001" customHeight="1">
      <c r="B119" s="30" t="s">
        <v>9</v>
      </c>
      <c r="C119" s="163" t="str">
        <f>B21</f>
        <v>MÓDULO 1 - COMPOSIÇÃO DA REMUNERAÇÃO</v>
      </c>
      <c r="D119" s="164"/>
      <c r="E119" s="164"/>
      <c r="F119" s="164"/>
      <c r="G119" s="164"/>
      <c r="H119" s="164"/>
      <c r="I119" s="165"/>
      <c r="J119" s="36">
        <f>J29</f>
        <v>0</v>
      </c>
    </row>
    <row r="120" spans="2:12" ht="17.100000000000001" customHeight="1">
      <c r="B120" s="30" t="s">
        <v>10</v>
      </c>
      <c r="C120" s="163" t="str">
        <f>B31</f>
        <v>MÓDULO 2 – ENCARGOS E BENEFÍCIOS ANUAIS, MENSAIS E DIÁRIOS</v>
      </c>
      <c r="D120" s="164"/>
      <c r="E120" s="164"/>
      <c r="F120" s="164"/>
      <c r="G120" s="164"/>
      <c r="H120" s="164"/>
      <c r="I120" s="165"/>
      <c r="J120" s="47">
        <f>J63</f>
        <v>0</v>
      </c>
    </row>
    <row r="121" spans="2:12" ht="17.100000000000001" customHeight="1">
      <c r="B121" s="30" t="s">
        <v>11</v>
      </c>
      <c r="C121" s="163" t="str">
        <f>B65</f>
        <v>MÓDULO 3 – PROVISÃO PARA RESCISÃO</v>
      </c>
      <c r="D121" s="164"/>
      <c r="E121" s="164"/>
      <c r="F121" s="164"/>
      <c r="G121" s="164"/>
      <c r="H121" s="164"/>
      <c r="I121" s="165"/>
      <c r="J121" s="47">
        <f>J73</f>
        <v>0</v>
      </c>
      <c r="L121" s="25"/>
    </row>
    <row r="122" spans="2:12" ht="17.100000000000001" customHeight="1">
      <c r="B122" s="32" t="s">
        <v>12</v>
      </c>
      <c r="C122" s="163" t="str">
        <f>B75</f>
        <v>MÓDULO 4 – CUSTO DE REPOSIÇÃO DO PROFISSIONAL AUSENTE</v>
      </c>
      <c r="D122" s="164"/>
      <c r="E122" s="164"/>
      <c r="F122" s="164"/>
      <c r="G122" s="164"/>
      <c r="H122" s="164"/>
      <c r="I122" s="165"/>
      <c r="J122" s="47">
        <f>J96</f>
        <v>0</v>
      </c>
      <c r="L122" s="25"/>
    </row>
    <row r="123" spans="2:12" ht="17.100000000000001" customHeight="1">
      <c r="B123" s="32" t="s">
        <v>13</v>
      </c>
      <c r="C123" s="163" t="str">
        <f>B98</f>
        <v>MÓDULO 5 – INSUMOS DIVERSOS</v>
      </c>
      <c r="D123" s="164"/>
      <c r="E123" s="164"/>
      <c r="F123" s="164"/>
      <c r="G123" s="164"/>
      <c r="H123" s="164"/>
      <c r="I123" s="165"/>
      <c r="J123" s="47">
        <f>J103</f>
        <v>0</v>
      </c>
    </row>
    <row r="124" spans="2:12" ht="17.100000000000001" customHeight="1">
      <c r="B124" s="35"/>
      <c r="C124" s="160" t="s">
        <v>83</v>
      </c>
      <c r="D124" s="161"/>
      <c r="E124" s="161"/>
      <c r="F124" s="161"/>
      <c r="G124" s="161"/>
      <c r="H124" s="161"/>
      <c r="I124" s="162"/>
      <c r="J124" s="49">
        <f>SUM(J119:J123)</f>
        <v>0</v>
      </c>
      <c r="L124" s="24"/>
    </row>
    <row r="125" spans="2:12" ht="17.100000000000001" customHeight="1">
      <c r="B125" s="32" t="s">
        <v>14</v>
      </c>
      <c r="C125" s="163" t="str">
        <f>B105</f>
        <v>MÓDULO 6 – CUSTOS INDIRETOS, TRIBUTOS E LUCRO</v>
      </c>
      <c r="D125" s="164"/>
      <c r="E125" s="164"/>
      <c r="F125" s="164"/>
      <c r="G125" s="164"/>
      <c r="H125" s="164"/>
      <c r="I125" s="165"/>
      <c r="J125" s="36">
        <f>J114</f>
        <v>0</v>
      </c>
    </row>
    <row r="126" spans="2:12" ht="17.100000000000001" customHeight="1">
      <c r="B126" s="166" t="s">
        <v>84</v>
      </c>
      <c r="C126" s="167"/>
      <c r="D126" s="167"/>
      <c r="E126" s="167"/>
      <c r="F126" s="167"/>
      <c r="G126" s="167"/>
      <c r="H126" s="167"/>
      <c r="I126" s="168"/>
      <c r="J126" s="79">
        <f>J124+J125</f>
        <v>0</v>
      </c>
      <c r="L126" s="62"/>
    </row>
    <row r="127" spans="2:12">
      <c r="J127" s="24"/>
    </row>
    <row r="128" spans="2:12" ht="13.5" hidden="1" thickBot="1">
      <c r="B128" s="6"/>
      <c r="C128" s="133" t="s">
        <v>25</v>
      </c>
      <c r="D128" s="133"/>
      <c r="E128" s="133"/>
      <c r="F128" s="133"/>
      <c r="G128" s="133"/>
      <c r="H128" s="133"/>
      <c r="I128" s="3"/>
      <c r="J128" s="3"/>
    </row>
    <row r="129" spans="2:10" ht="40.5" hidden="1" customHeight="1">
      <c r="B129" s="169" t="s">
        <v>27</v>
      </c>
      <c r="C129" s="170"/>
      <c r="D129" s="169" t="s">
        <v>28</v>
      </c>
      <c r="E129" s="170"/>
      <c r="F129" s="169" t="s">
        <v>30</v>
      </c>
      <c r="G129" s="170"/>
      <c r="H129" s="21" t="s">
        <v>29</v>
      </c>
      <c r="I129" s="22" t="s">
        <v>26</v>
      </c>
      <c r="J129" s="7" t="s">
        <v>0</v>
      </c>
    </row>
    <row r="130" spans="2:10" hidden="1">
      <c r="B130" s="155" t="s">
        <v>31</v>
      </c>
      <c r="C130" s="156"/>
      <c r="D130" s="157" t="s">
        <v>35</v>
      </c>
      <c r="E130" s="158"/>
      <c r="F130" s="159"/>
      <c r="G130" s="156"/>
      <c r="H130" s="11" t="s">
        <v>35</v>
      </c>
      <c r="I130" s="17"/>
      <c r="J130" s="14">
        <v>0</v>
      </c>
    </row>
    <row r="131" spans="2:10" hidden="1">
      <c r="B131" s="152" t="s">
        <v>32</v>
      </c>
      <c r="C131" s="147"/>
      <c r="D131" s="153" t="s">
        <v>35</v>
      </c>
      <c r="E131" s="154"/>
      <c r="F131" s="146"/>
      <c r="G131" s="147"/>
      <c r="H131" s="4" t="s">
        <v>35</v>
      </c>
      <c r="I131" s="18"/>
      <c r="J131" s="15">
        <v>0</v>
      </c>
    </row>
    <row r="132" spans="2:10" hidden="1">
      <c r="B132" s="152" t="s">
        <v>33</v>
      </c>
      <c r="C132" s="147"/>
      <c r="D132" s="153" t="s">
        <v>35</v>
      </c>
      <c r="E132" s="154"/>
      <c r="F132" s="146"/>
      <c r="G132" s="147"/>
      <c r="H132" s="4" t="s">
        <v>35</v>
      </c>
      <c r="I132" s="18"/>
      <c r="J132" s="15">
        <v>0</v>
      </c>
    </row>
    <row r="133" spans="2:10" hidden="1">
      <c r="B133" s="152" t="s">
        <v>34</v>
      </c>
      <c r="C133" s="147"/>
      <c r="D133" s="153" t="s">
        <v>35</v>
      </c>
      <c r="E133" s="154"/>
      <c r="F133" s="146"/>
      <c r="G133" s="147"/>
      <c r="H133" s="4" t="s">
        <v>35</v>
      </c>
      <c r="I133" s="18"/>
      <c r="J133" s="15">
        <v>0</v>
      </c>
    </row>
    <row r="134" spans="2:10" hidden="1">
      <c r="B134" s="144"/>
      <c r="C134" s="145"/>
      <c r="D134" s="146"/>
      <c r="E134" s="147"/>
      <c r="F134" s="146"/>
      <c r="G134" s="147"/>
      <c r="H134" s="12"/>
      <c r="I134" s="19"/>
      <c r="J134" s="15"/>
    </row>
    <row r="135" spans="2:10" ht="13.5" hidden="1" thickBot="1">
      <c r="B135" s="148"/>
      <c r="C135" s="149"/>
      <c r="D135" s="150"/>
      <c r="E135" s="151"/>
      <c r="F135" s="150"/>
      <c r="G135" s="151"/>
      <c r="H135" s="13"/>
      <c r="I135" s="20"/>
      <c r="J135" s="16"/>
    </row>
    <row r="136" spans="2:10" ht="13.5" hidden="1" thickBot="1">
      <c r="B136" s="130" t="s">
        <v>36</v>
      </c>
      <c r="C136" s="131"/>
      <c r="D136" s="131"/>
      <c r="E136" s="131"/>
      <c r="F136" s="131"/>
      <c r="G136" s="131"/>
      <c r="H136" s="131"/>
      <c r="I136" s="132"/>
      <c r="J136" s="5">
        <f>SUM(J134:J135)</f>
        <v>0</v>
      </c>
    </row>
    <row r="137" spans="2:10" hidden="1"/>
    <row r="138" spans="2:10" ht="13.5" hidden="1" thickBot="1">
      <c r="B138" s="6" t="s">
        <v>37</v>
      </c>
      <c r="C138" s="133" t="s">
        <v>38</v>
      </c>
      <c r="D138" s="133"/>
      <c r="E138" s="133"/>
      <c r="F138" s="133"/>
      <c r="G138" s="133"/>
      <c r="H138" s="133"/>
      <c r="I138" s="3"/>
      <c r="J138" s="3"/>
    </row>
    <row r="139" spans="2:10" ht="13.5" hidden="1" thickBot="1">
      <c r="B139" s="130" t="s">
        <v>39</v>
      </c>
      <c r="C139" s="131"/>
      <c r="D139" s="131"/>
      <c r="E139" s="131"/>
      <c r="F139" s="131"/>
      <c r="G139" s="131"/>
      <c r="H139" s="131"/>
      <c r="I139" s="131"/>
      <c r="J139" s="134"/>
    </row>
    <row r="140" spans="2:10" ht="13.5" hidden="1" thickBot="1">
      <c r="B140" s="23"/>
      <c r="C140" s="135" t="s">
        <v>40</v>
      </c>
      <c r="D140" s="136"/>
      <c r="E140" s="136"/>
      <c r="F140" s="136"/>
      <c r="G140" s="136"/>
      <c r="H140" s="136"/>
      <c r="I140" s="137"/>
      <c r="J140" s="7" t="s">
        <v>0</v>
      </c>
    </row>
    <row r="141" spans="2:10" hidden="1">
      <c r="B141" s="2" t="s">
        <v>9</v>
      </c>
      <c r="C141" s="138" t="s">
        <v>41</v>
      </c>
      <c r="D141" s="139"/>
      <c r="E141" s="139"/>
      <c r="F141" s="139"/>
      <c r="G141" s="139"/>
      <c r="H141" s="139"/>
      <c r="I141" s="140"/>
      <c r="J141" s="10">
        <f>J110</f>
        <v>0</v>
      </c>
    </row>
    <row r="142" spans="2:10" hidden="1">
      <c r="B142" s="8" t="s">
        <v>10</v>
      </c>
      <c r="C142" s="141" t="s">
        <v>42</v>
      </c>
      <c r="D142" s="142"/>
      <c r="E142" s="142"/>
      <c r="F142" s="142"/>
      <c r="G142" s="142"/>
      <c r="H142" s="142"/>
      <c r="I142" s="143"/>
      <c r="J142" s="9" t="e">
        <f>#REF!</f>
        <v>#REF!</v>
      </c>
    </row>
    <row r="143" spans="2:10" ht="13.5" hidden="1" thickBot="1">
      <c r="B143" s="8" t="s">
        <v>11</v>
      </c>
      <c r="C143" s="124" t="s">
        <v>43</v>
      </c>
      <c r="D143" s="125"/>
      <c r="E143" s="125"/>
      <c r="F143" s="125"/>
      <c r="G143" s="125"/>
      <c r="H143" s="125"/>
      <c r="I143" s="126"/>
      <c r="J143" s="9">
        <f>J114</f>
        <v>0</v>
      </c>
    </row>
    <row r="144" spans="2:10" ht="13.5" hidden="1" thickBot="1">
      <c r="B144" s="127" t="s">
        <v>19</v>
      </c>
      <c r="C144" s="128"/>
      <c r="D144" s="128"/>
      <c r="E144" s="128"/>
      <c r="F144" s="128"/>
      <c r="G144" s="128"/>
      <c r="H144" s="128"/>
      <c r="I144" s="129"/>
      <c r="J144" s="5" t="e">
        <f>SUM(J141:J143)</f>
        <v>#REF!</v>
      </c>
    </row>
    <row r="145" spans="2:3" hidden="1">
      <c r="B145" s="6" t="s">
        <v>18</v>
      </c>
      <c r="C145" t="s">
        <v>44</v>
      </c>
    </row>
    <row r="146" spans="2:3" hidden="1"/>
  </sheetData>
  <mergeCells count="135">
    <mergeCell ref="C8:I8"/>
    <mergeCell ref="C10:I10"/>
    <mergeCell ref="B13:J13"/>
    <mergeCell ref="C14:I14"/>
    <mergeCell ref="C15:I15"/>
    <mergeCell ref="C16:I16"/>
    <mergeCell ref="B1:J1"/>
    <mergeCell ref="B2:J2"/>
    <mergeCell ref="B4:J4"/>
    <mergeCell ref="C5:I5"/>
    <mergeCell ref="C6:I6"/>
    <mergeCell ref="C7:I7"/>
    <mergeCell ref="C9:I9"/>
    <mergeCell ref="C25:I25"/>
    <mergeCell ref="C27:I27"/>
    <mergeCell ref="C28:I28"/>
    <mergeCell ref="B29:I29"/>
    <mergeCell ref="B31:J31"/>
    <mergeCell ref="C17:I17"/>
    <mergeCell ref="C18:I18"/>
    <mergeCell ref="C19:I19"/>
    <mergeCell ref="B20:J20"/>
    <mergeCell ref="B21:I21"/>
    <mergeCell ref="C22:I22"/>
    <mergeCell ref="C38:H38"/>
    <mergeCell ref="C39:H39"/>
    <mergeCell ref="C40:H40"/>
    <mergeCell ref="C41:H41"/>
    <mergeCell ref="C42:H42"/>
    <mergeCell ref="C43:H43"/>
    <mergeCell ref="B32:H32"/>
    <mergeCell ref="C33:H33"/>
    <mergeCell ref="C34:H34"/>
    <mergeCell ref="B35:H35"/>
    <mergeCell ref="B36:J36"/>
    <mergeCell ref="B37:H37"/>
    <mergeCell ref="C53:I53"/>
    <mergeCell ref="C56:I56"/>
    <mergeCell ref="B57:I57"/>
    <mergeCell ref="B58:J58"/>
    <mergeCell ref="B59:I59"/>
    <mergeCell ref="B64:J64"/>
    <mergeCell ref="C44:H44"/>
    <mergeCell ref="C45:H45"/>
    <mergeCell ref="B46:H46"/>
    <mergeCell ref="B47:J47"/>
    <mergeCell ref="B48:I48"/>
    <mergeCell ref="C52:I52"/>
    <mergeCell ref="C71:H71"/>
    <mergeCell ref="C72:H72"/>
    <mergeCell ref="B73:H73"/>
    <mergeCell ref="B74:J74"/>
    <mergeCell ref="B75:J75"/>
    <mergeCell ref="B76:H76"/>
    <mergeCell ref="B65:J65"/>
    <mergeCell ref="B66:H66"/>
    <mergeCell ref="C67:H67"/>
    <mergeCell ref="C68:H68"/>
    <mergeCell ref="C69:H69"/>
    <mergeCell ref="C70:H70"/>
    <mergeCell ref="B83:H83"/>
    <mergeCell ref="B85:D85"/>
    <mergeCell ref="C86:H86"/>
    <mergeCell ref="B87:H87"/>
    <mergeCell ref="B88:J88"/>
    <mergeCell ref="B89:I89"/>
    <mergeCell ref="C77:H77"/>
    <mergeCell ref="C78:H78"/>
    <mergeCell ref="C79:H79"/>
    <mergeCell ref="C80:H80"/>
    <mergeCell ref="C81:H81"/>
    <mergeCell ref="C82:H82"/>
    <mergeCell ref="C99:I99"/>
    <mergeCell ref="C100:I100"/>
    <mergeCell ref="C101:I101"/>
    <mergeCell ref="C102:I102"/>
    <mergeCell ref="B103:I103"/>
    <mergeCell ref="B104:J104"/>
    <mergeCell ref="B91:I91"/>
    <mergeCell ref="B92:J92"/>
    <mergeCell ref="B93:I93"/>
    <mergeCell ref="B96:I96"/>
    <mergeCell ref="B97:J97"/>
    <mergeCell ref="B98:I98"/>
    <mergeCell ref="C111:H111"/>
    <mergeCell ref="C112:H112"/>
    <mergeCell ref="C113:H113"/>
    <mergeCell ref="B114:H114"/>
    <mergeCell ref="C115:J115"/>
    <mergeCell ref="B117:J117"/>
    <mergeCell ref="B105:J105"/>
    <mergeCell ref="B106:H106"/>
    <mergeCell ref="C107:H107"/>
    <mergeCell ref="C108:H108"/>
    <mergeCell ref="C109:H109"/>
    <mergeCell ref="C110:H110"/>
    <mergeCell ref="C124:I124"/>
    <mergeCell ref="C125:I125"/>
    <mergeCell ref="B126:I126"/>
    <mergeCell ref="C128:H128"/>
    <mergeCell ref="B129:C129"/>
    <mergeCell ref="D129:E129"/>
    <mergeCell ref="F129:G129"/>
    <mergeCell ref="B118:I118"/>
    <mergeCell ref="C119:I119"/>
    <mergeCell ref="C120:I120"/>
    <mergeCell ref="C121:I121"/>
    <mergeCell ref="C122:I122"/>
    <mergeCell ref="C123:I123"/>
    <mergeCell ref="B132:C132"/>
    <mergeCell ref="D132:E132"/>
    <mergeCell ref="F132:G132"/>
    <mergeCell ref="B133:C133"/>
    <mergeCell ref="D133:E133"/>
    <mergeCell ref="F133:G133"/>
    <mergeCell ref="B130:C130"/>
    <mergeCell ref="D130:E130"/>
    <mergeCell ref="F130:G130"/>
    <mergeCell ref="B131:C131"/>
    <mergeCell ref="D131:E131"/>
    <mergeCell ref="F131:G131"/>
    <mergeCell ref="C143:I143"/>
    <mergeCell ref="B144:I144"/>
    <mergeCell ref="B136:I136"/>
    <mergeCell ref="C138:H138"/>
    <mergeCell ref="B139:J139"/>
    <mergeCell ref="C140:I140"/>
    <mergeCell ref="C141:I141"/>
    <mergeCell ref="C142:I142"/>
    <mergeCell ref="B134:C134"/>
    <mergeCell ref="D134:E134"/>
    <mergeCell ref="F134:G134"/>
    <mergeCell ref="B135:C135"/>
    <mergeCell ref="D135:E135"/>
    <mergeCell ref="F135:G135"/>
  </mergeCells>
  <pageMargins left="0.39370078740157483" right="0.19685039370078741" top="0.59055118110236227" bottom="0.39370078740157483" header="0.15748031496062992" footer="0.15748031496062992"/>
  <pageSetup paperSize="9" scale="80" firstPageNumber="0" orientation="portrait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5AEC5-2ED7-4D5D-9CFF-F8F9119007E1}">
  <sheetPr>
    <tabColor indexed="13"/>
  </sheetPr>
  <dimension ref="A1:M146"/>
  <sheetViews>
    <sheetView showGridLines="0" zoomScale="118" zoomScaleNormal="118" zoomScalePageLayoutView="118" workbookViewId="0"/>
  </sheetViews>
  <sheetFormatPr defaultColWidth="8.85546875" defaultRowHeight="12.75"/>
  <cols>
    <col min="2" max="2" width="7.7109375" customWidth="1"/>
    <col min="6" max="6" width="10.85546875" bestFit="1" customWidth="1"/>
    <col min="8" max="8" width="47" customWidth="1"/>
    <col min="9" max="9" width="16" customWidth="1"/>
    <col min="10" max="10" width="17.140625" customWidth="1"/>
    <col min="11" max="11" width="5" customWidth="1"/>
    <col min="12" max="12" width="17" customWidth="1"/>
    <col min="13" max="13" width="15.85546875" customWidth="1"/>
    <col min="14" max="14" width="9.42578125" bestFit="1" customWidth="1"/>
  </cols>
  <sheetData>
    <row r="1" spans="2:10">
      <c r="B1" s="215"/>
      <c r="C1" s="215"/>
      <c r="D1" s="215"/>
      <c r="E1" s="215"/>
      <c r="F1" s="215"/>
      <c r="G1" s="215"/>
      <c r="H1" s="215"/>
      <c r="I1" s="215"/>
      <c r="J1" s="215"/>
    </row>
    <row r="2" spans="2:10">
      <c r="B2" s="216"/>
      <c r="C2" s="216"/>
      <c r="D2" s="216"/>
      <c r="E2" s="216"/>
      <c r="F2" s="216"/>
      <c r="G2" s="216"/>
      <c r="H2" s="216"/>
      <c r="I2" s="216"/>
      <c r="J2" s="216"/>
    </row>
    <row r="3" spans="2:10">
      <c r="B3" s="1"/>
      <c r="C3" s="1"/>
      <c r="D3" s="1"/>
      <c r="E3" s="1"/>
      <c r="F3" s="1"/>
      <c r="G3" s="1"/>
      <c r="H3" s="1"/>
      <c r="I3" s="1"/>
      <c r="J3" s="1"/>
    </row>
    <row r="4" spans="2:10" ht="17.100000000000001" customHeight="1">
      <c r="B4" s="212" t="s">
        <v>154</v>
      </c>
      <c r="C4" s="213"/>
      <c r="D4" s="213"/>
      <c r="E4" s="213"/>
      <c r="F4" s="213"/>
      <c r="G4" s="213"/>
      <c r="H4" s="213"/>
      <c r="I4" s="213"/>
      <c r="J4" s="214"/>
    </row>
    <row r="5" spans="2:10" ht="17.100000000000001" customHeight="1">
      <c r="B5" s="30" t="s">
        <v>9</v>
      </c>
      <c r="C5" s="171" t="s">
        <v>153</v>
      </c>
      <c r="D5" s="172"/>
      <c r="E5" s="172"/>
      <c r="F5" s="172"/>
      <c r="G5" s="172"/>
      <c r="H5" s="172"/>
      <c r="I5" s="173"/>
      <c r="J5" s="31"/>
    </row>
    <row r="6" spans="2:10" ht="17.100000000000001" customHeight="1">
      <c r="B6" s="30" t="s">
        <v>10</v>
      </c>
      <c r="C6" s="171" t="s">
        <v>152</v>
      </c>
      <c r="D6" s="172"/>
      <c r="E6" s="172"/>
      <c r="F6" s="172"/>
      <c r="G6" s="172"/>
      <c r="H6" s="172"/>
      <c r="I6" s="173"/>
      <c r="J6" s="32" t="s">
        <v>209</v>
      </c>
    </row>
    <row r="7" spans="2:10" ht="17.100000000000001" customHeight="1">
      <c r="B7" s="30" t="s">
        <v>11</v>
      </c>
      <c r="C7" s="171" t="s">
        <v>151</v>
      </c>
      <c r="D7" s="172"/>
      <c r="E7" s="172"/>
      <c r="F7" s="172"/>
      <c r="G7" s="172"/>
      <c r="H7" s="172"/>
      <c r="I7" s="173"/>
      <c r="J7" s="32" t="s">
        <v>218</v>
      </c>
    </row>
    <row r="8" spans="2:10" ht="17.100000000000001" customHeight="1">
      <c r="B8" s="32" t="s">
        <v>12</v>
      </c>
      <c r="C8" s="171" t="s">
        <v>150</v>
      </c>
      <c r="D8" s="172"/>
      <c r="E8" s="172"/>
      <c r="F8" s="172"/>
      <c r="G8" s="172"/>
      <c r="H8" s="172"/>
      <c r="I8" s="173"/>
      <c r="J8" s="32" t="s">
        <v>157</v>
      </c>
    </row>
    <row r="9" spans="2:10" ht="17.100000000000001" customHeight="1">
      <c r="B9" s="32" t="s">
        <v>13</v>
      </c>
      <c r="C9" s="171" t="s">
        <v>149</v>
      </c>
      <c r="D9" s="172"/>
      <c r="E9" s="172"/>
      <c r="F9" s="172"/>
      <c r="G9" s="172"/>
      <c r="H9" s="172"/>
      <c r="I9" s="173"/>
      <c r="J9" s="30">
        <v>24</v>
      </c>
    </row>
    <row r="10" spans="2:10" ht="17.100000000000001" customHeight="1">
      <c r="B10" s="32" t="s">
        <v>13</v>
      </c>
      <c r="C10" s="171" t="s">
        <v>201</v>
      </c>
      <c r="D10" s="172"/>
      <c r="E10" s="172"/>
      <c r="F10" s="172"/>
      <c r="G10" s="172"/>
      <c r="H10" s="172"/>
      <c r="I10" s="173"/>
      <c r="J10" s="30">
        <v>2</v>
      </c>
    </row>
    <row r="11" spans="2:10" ht="17.100000000000001" customHeight="1">
      <c r="B11" s="33"/>
      <c r="C11" s="34"/>
      <c r="D11" s="34"/>
      <c r="E11" s="34"/>
      <c r="F11" s="34"/>
      <c r="G11" s="34"/>
      <c r="H11" s="34"/>
      <c r="I11" s="33"/>
      <c r="J11" s="33"/>
    </row>
    <row r="12" spans="2:10" ht="17.100000000000001" customHeight="1">
      <c r="B12" s="33"/>
      <c r="C12" s="34"/>
      <c r="D12" s="34"/>
      <c r="E12" s="34"/>
      <c r="F12" s="34"/>
      <c r="G12" s="34"/>
      <c r="H12" s="34"/>
      <c r="I12" s="33"/>
      <c r="J12" s="33"/>
    </row>
    <row r="13" spans="2:10" ht="17.100000000000001" customHeight="1">
      <c r="B13" s="212" t="s">
        <v>49</v>
      </c>
      <c r="C13" s="213"/>
      <c r="D13" s="213"/>
      <c r="E13" s="213"/>
      <c r="F13" s="213"/>
      <c r="G13" s="213"/>
      <c r="H13" s="213"/>
      <c r="I13" s="213"/>
      <c r="J13" s="214"/>
    </row>
    <row r="14" spans="2:10" ht="17.100000000000001" customHeight="1">
      <c r="B14" s="30">
        <v>1</v>
      </c>
      <c r="C14" s="163" t="s">
        <v>8</v>
      </c>
      <c r="D14" s="164"/>
      <c r="E14" s="164"/>
      <c r="F14" s="164"/>
      <c r="G14" s="164"/>
      <c r="H14" s="164"/>
      <c r="I14" s="165"/>
      <c r="J14" s="32" t="s">
        <v>213</v>
      </c>
    </row>
    <row r="15" spans="2:10" ht="17.100000000000001" customHeight="1">
      <c r="B15" s="30">
        <v>2</v>
      </c>
      <c r="C15" s="171" t="s">
        <v>50</v>
      </c>
      <c r="D15" s="172"/>
      <c r="E15" s="172"/>
      <c r="F15" s="172"/>
      <c r="G15" s="172"/>
      <c r="H15" s="172"/>
      <c r="I15" s="173"/>
      <c r="J15" s="35" t="s">
        <v>180</v>
      </c>
    </row>
    <row r="16" spans="2:10" ht="17.100000000000001" customHeight="1">
      <c r="B16" s="30">
        <v>3</v>
      </c>
      <c r="C16" s="163" t="s">
        <v>7</v>
      </c>
      <c r="D16" s="164"/>
      <c r="E16" s="164"/>
      <c r="F16" s="164"/>
      <c r="G16" s="164"/>
      <c r="H16" s="164"/>
      <c r="I16" s="165"/>
      <c r="J16" s="102"/>
    </row>
    <row r="17" spans="2:10" ht="17.100000000000001" customHeight="1">
      <c r="B17" s="30">
        <v>4</v>
      </c>
      <c r="C17" s="163" t="s">
        <v>6</v>
      </c>
      <c r="D17" s="164"/>
      <c r="E17" s="164"/>
      <c r="F17" s="164"/>
      <c r="G17" s="164"/>
      <c r="H17" s="164"/>
      <c r="I17" s="165"/>
      <c r="J17" s="32" t="s">
        <v>213</v>
      </c>
    </row>
    <row r="18" spans="2:10" ht="17.100000000000001" customHeight="1">
      <c r="B18" s="30">
        <v>5</v>
      </c>
      <c r="C18" s="171" t="s">
        <v>5</v>
      </c>
      <c r="D18" s="164"/>
      <c r="E18" s="164"/>
      <c r="F18" s="164"/>
      <c r="G18" s="164"/>
      <c r="H18" s="164"/>
      <c r="I18" s="165"/>
      <c r="J18" s="32" t="s">
        <v>158</v>
      </c>
    </row>
    <row r="19" spans="2:10" ht="17.100000000000001" customHeight="1">
      <c r="B19" s="30">
        <v>6</v>
      </c>
      <c r="C19" s="218" t="s">
        <v>176</v>
      </c>
      <c r="D19" s="219"/>
      <c r="E19" s="219"/>
      <c r="F19" s="219"/>
      <c r="G19" s="219"/>
      <c r="H19" s="219"/>
      <c r="I19" s="220"/>
      <c r="J19" s="105" t="s">
        <v>159</v>
      </c>
    </row>
    <row r="20" spans="2:10" ht="17.100000000000001" customHeight="1">
      <c r="B20" s="167" t="s">
        <v>103</v>
      </c>
      <c r="C20" s="209"/>
      <c r="D20" s="209"/>
      <c r="E20" s="209"/>
      <c r="F20" s="209"/>
      <c r="G20" s="209"/>
      <c r="H20" s="209"/>
      <c r="I20" s="209"/>
      <c r="J20" s="209"/>
    </row>
    <row r="21" spans="2:10" ht="17.100000000000001" customHeight="1">
      <c r="B21" s="210" t="s">
        <v>24</v>
      </c>
      <c r="C21" s="184"/>
      <c r="D21" s="184"/>
      <c r="E21" s="184"/>
      <c r="F21" s="184"/>
      <c r="G21" s="184"/>
      <c r="H21" s="184"/>
      <c r="I21" s="211"/>
      <c r="J21" s="98" t="s">
        <v>87</v>
      </c>
    </row>
    <row r="22" spans="2:10" ht="17.100000000000001" customHeight="1">
      <c r="B22" s="99" t="s">
        <v>9</v>
      </c>
      <c r="C22" s="206" t="s">
        <v>45</v>
      </c>
      <c r="D22" s="207"/>
      <c r="E22" s="207"/>
      <c r="F22" s="207"/>
      <c r="G22" s="207"/>
      <c r="H22" s="207"/>
      <c r="I22" s="208"/>
      <c r="J22" s="102"/>
    </row>
    <row r="23" spans="2:10" ht="17.100000000000001" customHeight="1">
      <c r="B23" s="99" t="s">
        <v>10</v>
      </c>
      <c r="C23" s="100" t="s">
        <v>51</v>
      </c>
      <c r="D23" s="101"/>
      <c r="E23" s="101"/>
      <c r="F23" s="101"/>
      <c r="G23" s="101"/>
      <c r="H23" s="101"/>
      <c r="I23" s="103"/>
      <c r="J23" s="104"/>
    </row>
    <row r="24" spans="2:10" ht="17.100000000000001" customHeight="1">
      <c r="B24" s="99" t="s">
        <v>11</v>
      </c>
      <c r="C24" s="100" t="s">
        <v>52</v>
      </c>
      <c r="D24" s="101"/>
      <c r="E24" s="101"/>
      <c r="F24" s="101"/>
      <c r="G24" s="101"/>
      <c r="H24" s="101"/>
      <c r="I24" s="103"/>
      <c r="J24" s="104"/>
    </row>
    <row r="25" spans="2:10" ht="17.100000000000001" customHeight="1">
      <c r="B25" s="99" t="s">
        <v>12</v>
      </c>
      <c r="C25" s="206" t="s">
        <v>1</v>
      </c>
      <c r="D25" s="207"/>
      <c r="E25" s="207"/>
      <c r="F25" s="207"/>
      <c r="G25" s="207"/>
      <c r="H25" s="207"/>
      <c r="I25" s="208"/>
      <c r="J25" s="104"/>
    </row>
    <row r="26" spans="2:10" ht="17.100000000000001" customHeight="1">
      <c r="B26" s="99" t="s">
        <v>13</v>
      </c>
      <c r="C26" s="100" t="s">
        <v>53</v>
      </c>
      <c r="D26" s="101"/>
      <c r="E26" s="101"/>
      <c r="F26" s="101"/>
      <c r="G26" s="101"/>
      <c r="H26" s="101"/>
      <c r="I26" s="91"/>
      <c r="J26" s="104"/>
    </row>
    <row r="27" spans="2:10" ht="17.100000000000001" customHeight="1">
      <c r="B27" s="99" t="s">
        <v>14</v>
      </c>
      <c r="C27" s="206" t="s">
        <v>104</v>
      </c>
      <c r="D27" s="207"/>
      <c r="E27" s="207"/>
      <c r="F27" s="207"/>
      <c r="G27" s="207"/>
      <c r="H27" s="207"/>
      <c r="I27" s="208"/>
      <c r="J27" s="104"/>
    </row>
    <row r="28" spans="2:10" ht="17.100000000000001" customHeight="1">
      <c r="B28" s="99" t="s">
        <v>15</v>
      </c>
      <c r="C28" s="206" t="s">
        <v>212</v>
      </c>
      <c r="D28" s="207"/>
      <c r="E28" s="207"/>
      <c r="F28" s="207"/>
      <c r="G28" s="207"/>
      <c r="H28" s="207"/>
      <c r="I28" s="208"/>
      <c r="J28" s="104"/>
    </row>
    <row r="29" spans="2:10" ht="17.100000000000001" customHeight="1">
      <c r="B29" s="160" t="s">
        <v>102</v>
      </c>
      <c r="C29" s="161"/>
      <c r="D29" s="161"/>
      <c r="E29" s="161"/>
      <c r="F29" s="161"/>
      <c r="G29" s="161"/>
      <c r="H29" s="161"/>
      <c r="I29" s="162"/>
      <c r="J29" s="78">
        <f>SUM(J22:J28)</f>
        <v>0</v>
      </c>
    </row>
    <row r="30" spans="2:10" ht="17.100000000000001" customHeight="1">
      <c r="B30" s="38"/>
      <c r="C30" s="76" t="s">
        <v>105</v>
      </c>
      <c r="D30" s="38"/>
      <c r="E30" s="38"/>
      <c r="F30" s="38"/>
      <c r="G30" s="38"/>
      <c r="H30" s="38"/>
      <c r="I30" s="38"/>
      <c r="J30" s="39"/>
    </row>
    <row r="31" spans="2:10" ht="17.100000000000001" customHeight="1">
      <c r="B31" s="178" t="s">
        <v>54</v>
      </c>
      <c r="C31" s="179"/>
      <c r="D31" s="179"/>
      <c r="E31" s="179"/>
      <c r="F31" s="179"/>
      <c r="G31" s="179"/>
      <c r="H31" s="179"/>
      <c r="I31" s="179"/>
      <c r="J31" s="180"/>
    </row>
    <row r="32" spans="2:10" ht="17.100000000000001" customHeight="1">
      <c r="B32" s="166" t="s">
        <v>88</v>
      </c>
      <c r="C32" s="167"/>
      <c r="D32" s="167"/>
      <c r="E32" s="167"/>
      <c r="F32" s="167"/>
      <c r="G32" s="167"/>
      <c r="H32" s="168"/>
      <c r="I32" s="35" t="s">
        <v>2</v>
      </c>
      <c r="J32" s="32" t="s">
        <v>87</v>
      </c>
    </row>
    <row r="33" spans="2:13" ht="17.100000000000001" customHeight="1">
      <c r="B33" s="35" t="s">
        <v>9</v>
      </c>
      <c r="C33" s="171" t="s">
        <v>56</v>
      </c>
      <c r="D33" s="172"/>
      <c r="E33" s="172"/>
      <c r="F33" s="172"/>
      <c r="G33" s="172"/>
      <c r="H33" s="173"/>
      <c r="I33" s="40">
        <v>8.3299999999999999E-2</v>
      </c>
      <c r="J33" s="36">
        <f>$J$29*I33</f>
        <v>0</v>
      </c>
    </row>
    <row r="34" spans="2:13" ht="17.100000000000001" customHeight="1">
      <c r="B34" s="35" t="s">
        <v>10</v>
      </c>
      <c r="C34" s="171" t="s">
        <v>85</v>
      </c>
      <c r="D34" s="172"/>
      <c r="E34" s="172"/>
      <c r="F34" s="172"/>
      <c r="G34" s="172"/>
      <c r="H34" s="173"/>
      <c r="I34" s="41">
        <v>0.1111</v>
      </c>
      <c r="J34" s="36">
        <f>$J$29*I34</f>
        <v>0</v>
      </c>
    </row>
    <row r="35" spans="2:13" ht="17.100000000000001" customHeight="1">
      <c r="B35" s="203" t="s">
        <v>101</v>
      </c>
      <c r="C35" s="204"/>
      <c r="D35" s="204"/>
      <c r="E35" s="204"/>
      <c r="F35" s="204"/>
      <c r="G35" s="204"/>
      <c r="H35" s="205"/>
      <c r="I35" s="120">
        <f>SUM(I33:I34)</f>
        <v>0.19440000000000002</v>
      </c>
      <c r="J35" s="79">
        <f>SUM(J33:J34)</f>
        <v>0</v>
      </c>
    </row>
    <row r="36" spans="2:13" ht="17.100000000000001" customHeight="1">
      <c r="B36" s="184"/>
      <c r="C36" s="184"/>
      <c r="D36" s="184"/>
      <c r="E36" s="184"/>
      <c r="F36" s="184"/>
      <c r="G36" s="184"/>
      <c r="H36" s="184"/>
      <c r="I36" s="184"/>
      <c r="J36" s="184"/>
    </row>
    <row r="37" spans="2:13" ht="17.100000000000001" customHeight="1">
      <c r="B37" s="166" t="s">
        <v>66</v>
      </c>
      <c r="C37" s="167"/>
      <c r="D37" s="167"/>
      <c r="E37" s="167"/>
      <c r="F37" s="167"/>
      <c r="G37" s="167"/>
      <c r="H37" s="168"/>
      <c r="I37" s="35" t="s">
        <v>2</v>
      </c>
      <c r="J37" s="35" t="s">
        <v>87</v>
      </c>
      <c r="L37" s="28"/>
      <c r="M37" s="27"/>
    </row>
    <row r="38" spans="2:13" ht="17.100000000000001" customHeight="1">
      <c r="B38" s="51" t="s">
        <v>9</v>
      </c>
      <c r="C38" s="171" t="s">
        <v>59</v>
      </c>
      <c r="D38" s="172"/>
      <c r="E38" s="172"/>
      <c r="F38" s="172"/>
      <c r="G38" s="172"/>
      <c r="H38" s="173"/>
      <c r="I38" s="56">
        <v>0.1</v>
      </c>
      <c r="J38" s="57">
        <f>$J$29*I38</f>
        <v>0</v>
      </c>
      <c r="L38" s="29"/>
      <c r="M38" s="27"/>
    </row>
    <row r="39" spans="2:13" ht="17.100000000000001" customHeight="1">
      <c r="B39" s="35" t="s">
        <v>10</v>
      </c>
      <c r="C39" s="171" t="s">
        <v>60</v>
      </c>
      <c r="D39" s="172"/>
      <c r="E39" s="172"/>
      <c r="F39" s="172"/>
      <c r="G39" s="172"/>
      <c r="H39" s="173"/>
      <c r="I39" s="40">
        <v>2.5000000000000001E-2</v>
      </c>
      <c r="J39" s="57">
        <f t="shared" ref="J39:J45" si="0">$J$29*I39</f>
        <v>0</v>
      </c>
      <c r="L39" s="28"/>
    </row>
    <row r="40" spans="2:13" ht="17.100000000000001" customHeight="1">
      <c r="B40" s="35" t="s">
        <v>11</v>
      </c>
      <c r="C40" s="171" t="s">
        <v>61</v>
      </c>
      <c r="D40" s="172"/>
      <c r="E40" s="172"/>
      <c r="F40" s="172"/>
      <c r="G40" s="172"/>
      <c r="H40" s="173"/>
      <c r="I40" s="40">
        <v>0.03</v>
      </c>
      <c r="J40" s="57">
        <f t="shared" si="0"/>
        <v>0</v>
      </c>
      <c r="L40" s="28"/>
    </row>
    <row r="41" spans="2:13" ht="17.100000000000001" customHeight="1">
      <c r="B41" s="35" t="s">
        <v>12</v>
      </c>
      <c r="C41" s="171" t="s">
        <v>58</v>
      </c>
      <c r="D41" s="172"/>
      <c r="E41" s="172"/>
      <c r="F41" s="172"/>
      <c r="G41" s="172"/>
      <c r="H41" s="173"/>
      <c r="I41" s="40">
        <v>1.4999999999999999E-2</v>
      </c>
      <c r="J41" s="57">
        <f t="shared" si="0"/>
        <v>0</v>
      </c>
    </row>
    <row r="42" spans="2:13" ht="17.100000000000001" customHeight="1">
      <c r="B42" s="35" t="s">
        <v>13</v>
      </c>
      <c r="C42" s="171" t="s">
        <v>62</v>
      </c>
      <c r="D42" s="172"/>
      <c r="E42" s="172"/>
      <c r="F42" s="172"/>
      <c r="G42" s="172"/>
      <c r="H42" s="173"/>
      <c r="I42" s="40">
        <v>0.01</v>
      </c>
      <c r="J42" s="57">
        <f t="shared" si="0"/>
        <v>0</v>
      </c>
    </row>
    <row r="43" spans="2:13" ht="17.100000000000001" customHeight="1">
      <c r="B43" s="35" t="s">
        <v>14</v>
      </c>
      <c r="C43" s="171" t="s">
        <v>63</v>
      </c>
      <c r="D43" s="172"/>
      <c r="E43" s="172"/>
      <c r="F43" s="172"/>
      <c r="G43" s="172"/>
      <c r="H43" s="173"/>
      <c r="I43" s="40">
        <v>6.0000000000000001E-3</v>
      </c>
      <c r="J43" s="57">
        <f t="shared" si="0"/>
        <v>0</v>
      </c>
    </row>
    <row r="44" spans="2:13" ht="17.100000000000001" customHeight="1">
      <c r="B44" s="35" t="s">
        <v>15</v>
      </c>
      <c r="C44" s="171" t="s">
        <v>64</v>
      </c>
      <c r="D44" s="172"/>
      <c r="E44" s="172"/>
      <c r="F44" s="172"/>
      <c r="G44" s="172"/>
      <c r="H44" s="173"/>
      <c r="I44" s="40">
        <v>2E-3</v>
      </c>
      <c r="J44" s="57">
        <f t="shared" si="0"/>
        <v>0</v>
      </c>
    </row>
    <row r="45" spans="2:13" ht="17.100000000000001" customHeight="1">
      <c r="B45" s="52" t="s">
        <v>16</v>
      </c>
      <c r="C45" s="171" t="s">
        <v>65</v>
      </c>
      <c r="D45" s="172"/>
      <c r="E45" s="172"/>
      <c r="F45" s="172"/>
      <c r="G45" s="172"/>
      <c r="H45" s="173"/>
      <c r="I45" s="55">
        <v>0.08</v>
      </c>
      <c r="J45" s="57">
        <f t="shared" si="0"/>
        <v>0</v>
      </c>
    </row>
    <row r="46" spans="2:13" ht="17.100000000000001" customHeight="1">
      <c r="B46" s="188" t="s">
        <v>106</v>
      </c>
      <c r="C46" s="189"/>
      <c r="D46" s="189"/>
      <c r="E46" s="189"/>
      <c r="F46" s="189"/>
      <c r="G46" s="189"/>
      <c r="H46" s="190"/>
      <c r="I46" s="120">
        <f>SUM(I38:I45)</f>
        <v>0.26800000000000002</v>
      </c>
      <c r="J46" s="79">
        <f>SUM(J38:J45)</f>
        <v>0</v>
      </c>
      <c r="L46" s="26"/>
    </row>
    <row r="47" spans="2:13" ht="17.100000000000001" customHeight="1">
      <c r="B47" s="184"/>
      <c r="C47" s="184"/>
      <c r="D47" s="184"/>
      <c r="E47" s="184"/>
      <c r="F47" s="184"/>
      <c r="G47" s="184"/>
      <c r="H47" s="184"/>
      <c r="I47" s="184"/>
      <c r="J47" s="184"/>
    </row>
    <row r="48" spans="2:13" ht="17.100000000000001" customHeight="1">
      <c r="B48" s="200" t="s">
        <v>67</v>
      </c>
      <c r="C48" s="201"/>
      <c r="D48" s="201"/>
      <c r="E48" s="201"/>
      <c r="F48" s="201"/>
      <c r="G48" s="201"/>
      <c r="H48" s="201"/>
      <c r="I48" s="202"/>
      <c r="J48" s="81" t="s">
        <v>87</v>
      </c>
    </row>
    <row r="49" spans="1:10" ht="17.100000000000001" customHeight="1">
      <c r="B49" s="51" t="s">
        <v>9</v>
      </c>
      <c r="C49" s="68" t="s">
        <v>112</v>
      </c>
      <c r="D49" s="69"/>
      <c r="E49" s="69"/>
      <c r="F49" s="69"/>
      <c r="G49" s="69"/>
      <c r="H49" s="69"/>
      <c r="I49" s="82"/>
      <c r="J49" s="57">
        <f>ROUND(((I49*1)*15),2)</f>
        <v>0</v>
      </c>
    </row>
    <row r="50" spans="1:10" ht="17.100000000000001" customHeight="1">
      <c r="B50" s="51" t="s">
        <v>110</v>
      </c>
      <c r="C50" s="68" t="s">
        <v>111</v>
      </c>
      <c r="D50" s="69"/>
      <c r="E50" s="69"/>
      <c r="F50" s="69"/>
      <c r="G50" s="69"/>
      <c r="H50" s="69"/>
      <c r="I50" s="73">
        <v>0.06</v>
      </c>
      <c r="J50" s="57">
        <f>-ROUND((J22*6%),2)</f>
        <v>0</v>
      </c>
    </row>
    <row r="51" spans="1:10" ht="17.100000000000001" customHeight="1">
      <c r="B51" s="35" t="s">
        <v>10</v>
      </c>
      <c r="C51" s="83" t="s">
        <v>115</v>
      </c>
      <c r="D51" s="84"/>
      <c r="E51" s="84"/>
      <c r="F51" s="84"/>
      <c r="G51" s="84"/>
      <c r="H51" s="84"/>
      <c r="I51" s="86"/>
      <c r="J51" s="36">
        <f>ROUND((I51*15),2)</f>
        <v>0</v>
      </c>
    </row>
    <row r="52" spans="1:10" ht="17.100000000000001" customHeight="1">
      <c r="B52" s="35" t="s">
        <v>11</v>
      </c>
      <c r="C52" s="171" t="s">
        <v>113</v>
      </c>
      <c r="D52" s="172"/>
      <c r="E52" s="172"/>
      <c r="F52" s="172"/>
      <c r="G52" s="172"/>
      <c r="H52" s="172"/>
      <c r="I52" s="173"/>
      <c r="J52" s="36"/>
    </row>
    <row r="53" spans="1:10" ht="17.100000000000001" customHeight="1">
      <c r="B53" s="52" t="s">
        <v>12</v>
      </c>
      <c r="C53" s="171" t="s">
        <v>114</v>
      </c>
      <c r="D53" s="172"/>
      <c r="E53" s="172"/>
      <c r="F53" s="172"/>
      <c r="G53" s="172"/>
      <c r="H53" s="172"/>
      <c r="I53" s="173"/>
      <c r="J53" s="50"/>
    </row>
    <row r="54" spans="1:10" ht="17.100000000000001" customHeight="1">
      <c r="B54" s="52" t="s">
        <v>13</v>
      </c>
      <c r="C54" s="68" t="s">
        <v>107</v>
      </c>
      <c r="D54" s="69"/>
      <c r="E54" s="69"/>
      <c r="F54" s="69"/>
      <c r="G54" s="69"/>
      <c r="H54" s="69"/>
      <c r="I54" s="82"/>
      <c r="J54" s="50"/>
    </row>
    <row r="55" spans="1:10" ht="17.100000000000001" customHeight="1">
      <c r="B55" s="52" t="s">
        <v>14</v>
      </c>
      <c r="C55" s="68" t="s">
        <v>108</v>
      </c>
      <c r="D55" s="69"/>
      <c r="E55" s="69"/>
      <c r="F55" s="69"/>
      <c r="G55" s="69"/>
      <c r="H55" s="69"/>
      <c r="I55" s="82"/>
      <c r="J55" s="50"/>
    </row>
    <row r="56" spans="1:10" ht="17.100000000000001" customHeight="1">
      <c r="B56" s="52" t="s">
        <v>15</v>
      </c>
      <c r="C56" s="171" t="s">
        <v>109</v>
      </c>
      <c r="D56" s="172"/>
      <c r="E56" s="172"/>
      <c r="F56" s="172"/>
      <c r="G56" s="172"/>
      <c r="H56" s="172"/>
      <c r="I56" s="173"/>
      <c r="J56" s="50"/>
    </row>
    <row r="57" spans="1:10" ht="17.100000000000001" customHeight="1">
      <c r="B57" s="166" t="s">
        <v>89</v>
      </c>
      <c r="C57" s="167"/>
      <c r="D57" s="167"/>
      <c r="E57" s="167"/>
      <c r="F57" s="167"/>
      <c r="G57" s="167"/>
      <c r="H57" s="167"/>
      <c r="I57" s="168"/>
      <c r="J57" s="46">
        <f>SUM(J49:J56)</f>
        <v>0</v>
      </c>
    </row>
    <row r="58" spans="1:10" ht="22.5" customHeight="1">
      <c r="B58" s="193" t="s">
        <v>118</v>
      </c>
      <c r="C58" s="193"/>
      <c r="D58" s="193"/>
      <c r="E58" s="193"/>
      <c r="F58" s="193"/>
      <c r="G58" s="193"/>
      <c r="H58" s="193"/>
      <c r="I58" s="193"/>
      <c r="J58" s="193"/>
    </row>
    <row r="59" spans="1:10" ht="27" customHeight="1">
      <c r="B59" s="197" t="s">
        <v>68</v>
      </c>
      <c r="C59" s="198"/>
      <c r="D59" s="198"/>
      <c r="E59" s="198"/>
      <c r="F59" s="198"/>
      <c r="G59" s="198"/>
      <c r="H59" s="198"/>
      <c r="I59" s="199"/>
      <c r="J59" s="61" t="s">
        <v>87</v>
      </c>
    </row>
    <row r="60" spans="1:10" ht="17.100000000000001" customHeight="1">
      <c r="B60" s="35" t="s">
        <v>69</v>
      </c>
      <c r="C60" s="68" t="s">
        <v>55</v>
      </c>
      <c r="D60" s="71"/>
      <c r="E60" s="71"/>
      <c r="F60" s="71"/>
      <c r="G60" s="71"/>
      <c r="H60" s="71"/>
      <c r="I60" s="87">
        <v>0.19439999999999999</v>
      </c>
      <c r="J60" s="36">
        <f>J35</f>
        <v>0</v>
      </c>
    </row>
    <row r="61" spans="1:10" ht="17.100000000000001" customHeight="1">
      <c r="B61" s="35" t="s">
        <v>70</v>
      </c>
      <c r="C61" s="68" t="s">
        <v>57</v>
      </c>
      <c r="D61" s="69"/>
      <c r="E61" s="71"/>
      <c r="F61" s="71"/>
      <c r="G61" s="71"/>
      <c r="H61" s="71"/>
      <c r="I61" s="87">
        <v>0.26800000000000002</v>
      </c>
      <c r="J61" s="47">
        <f>J46</f>
        <v>0</v>
      </c>
    </row>
    <row r="62" spans="1:10" ht="17.100000000000001" customHeight="1">
      <c r="B62" s="52" t="s">
        <v>71</v>
      </c>
      <c r="C62" s="68" t="s">
        <v>72</v>
      </c>
      <c r="D62" s="71"/>
      <c r="E62" s="71"/>
      <c r="F62" s="71"/>
      <c r="G62" s="71"/>
      <c r="H62" s="71"/>
      <c r="I62" s="72"/>
      <c r="J62" s="53">
        <f>J57</f>
        <v>0</v>
      </c>
    </row>
    <row r="63" spans="1:10" ht="17.100000000000001" customHeight="1">
      <c r="A63" s="88"/>
      <c r="B63" s="89" t="s">
        <v>116</v>
      </c>
      <c r="C63" s="90"/>
      <c r="D63" s="90"/>
      <c r="E63" s="90"/>
      <c r="F63" s="90"/>
      <c r="G63" s="80"/>
      <c r="H63" s="80"/>
      <c r="I63" s="121">
        <v>0.46239999999999998</v>
      </c>
      <c r="J63" s="79">
        <f>SUM(J60:J62)</f>
        <v>0</v>
      </c>
    </row>
    <row r="64" spans="1:10" ht="23.25" customHeight="1">
      <c r="B64" s="193" t="s">
        <v>117</v>
      </c>
      <c r="C64" s="193"/>
      <c r="D64" s="193"/>
      <c r="E64" s="193"/>
      <c r="F64" s="193"/>
      <c r="G64" s="193"/>
      <c r="H64" s="193"/>
      <c r="I64" s="193"/>
      <c r="J64" s="193"/>
    </row>
    <row r="65" spans="2:10" ht="17.100000000000001" customHeight="1">
      <c r="B65" s="178" t="s">
        <v>73</v>
      </c>
      <c r="C65" s="179"/>
      <c r="D65" s="179"/>
      <c r="E65" s="179"/>
      <c r="F65" s="179"/>
      <c r="G65" s="179"/>
      <c r="H65" s="179"/>
      <c r="I65" s="179"/>
      <c r="J65" s="180"/>
    </row>
    <row r="66" spans="2:10" ht="17.100000000000001" customHeight="1">
      <c r="B66" s="166"/>
      <c r="C66" s="167"/>
      <c r="D66" s="167"/>
      <c r="E66" s="167"/>
      <c r="F66" s="167"/>
      <c r="G66" s="167"/>
      <c r="H66" s="168"/>
      <c r="I66" s="58" t="s">
        <v>2</v>
      </c>
      <c r="J66" s="58" t="s">
        <v>87</v>
      </c>
    </row>
    <row r="67" spans="2:10" ht="17.100000000000001" customHeight="1">
      <c r="B67" s="35" t="s">
        <v>9</v>
      </c>
      <c r="C67" s="171" t="s">
        <v>76</v>
      </c>
      <c r="D67" s="172"/>
      <c r="E67" s="172"/>
      <c r="F67" s="172"/>
      <c r="G67" s="172"/>
      <c r="H67" s="173"/>
      <c r="I67" s="40">
        <v>4.5999999999999999E-3</v>
      </c>
      <c r="J67" s="47">
        <f>$J$29*I67</f>
        <v>0</v>
      </c>
    </row>
    <row r="68" spans="2:10" ht="17.100000000000001" customHeight="1">
      <c r="B68" s="35" t="s">
        <v>10</v>
      </c>
      <c r="C68" s="171" t="s">
        <v>75</v>
      </c>
      <c r="D68" s="172"/>
      <c r="E68" s="172"/>
      <c r="F68" s="172"/>
      <c r="G68" s="172"/>
      <c r="H68" s="173"/>
      <c r="I68" s="43">
        <v>4.0000000000000002E-4</v>
      </c>
      <c r="J68" s="47">
        <f t="shared" ref="J68:J72" si="1">$J$29*I68</f>
        <v>0</v>
      </c>
    </row>
    <row r="69" spans="2:10" ht="17.100000000000001" customHeight="1">
      <c r="B69" s="35" t="s">
        <v>11</v>
      </c>
      <c r="C69" s="171" t="s">
        <v>119</v>
      </c>
      <c r="D69" s="172"/>
      <c r="E69" s="172"/>
      <c r="F69" s="172"/>
      <c r="G69" s="172"/>
      <c r="H69" s="173"/>
      <c r="I69" s="40">
        <v>0.02</v>
      </c>
      <c r="J69" s="47">
        <f t="shared" si="1"/>
        <v>0</v>
      </c>
    </row>
    <row r="70" spans="2:10" ht="17.100000000000001" customHeight="1">
      <c r="B70" s="35" t="s">
        <v>12</v>
      </c>
      <c r="C70" s="171" t="s">
        <v>74</v>
      </c>
      <c r="D70" s="172"/>
      <c r="E70" s="172"/>
      <c r="F70" s="172"/>
      <c r="G70" s="172"/>
      <c r="H70" s="173"/>
      <c r="I70" s="40">
        <v>1.9400000000000001E-2</v>
      </c>
      <c r="J70" s="47">
        <f t="shared" si="1"/>
        <v>0</v>
      </c>
    </row>
    <row r="71" spans="2:10" ht="29.1" customHeight="1">
      <c r="B71" s="35" t="s">
        <v>13</v>
      </c>
      <c r="C71" s="194" t="s">
        <v>90</v>
      </c>
      <c r="D71" s="195"/>
      <c r="E71" s="195"/>
      <c r="F71" s="195"/>
      <c r="G71" s="195"/>
      <c r="H71" s="196"/>
      <c r="I71" s="41">
        <f>I70*I46</f>
        <v>5.1992000000000002E-3</v>
      </c>
      <c r="J71" s="47">
        <f t="shared" si="1"/>
        <v>0</v>
      </c>
    </row>
    <row r="72" spans="2:10" ht="17.100000000000001" customHeight="1">
      <c r="B72" s="52" t="s">
        <v>14</v>
      </c>
      <c r="C72" s="171" t="s">
        <v>91</v>
      </c>
      <c r="D72" s="172"/>
      <c r="E72" s="172"/>
      <c r="F72" s="172"/>
      <c r="G72" s="172"/>
      <c r="H72" s="173"/>
      <c r="I72" s="59">
        <v>0.02</v>
      </c>
      <c r="J72" s="47">
        <f t="shared" si="1"/>
        <v>0</v>
      </c>
    </row>
    <row r="73" spans="2:10" ht="17.100000000000001" customHeight="1">
      <c r="B73" s="188" t="s">
        <v>120</v>
      </c>
      <c r="C73" s="189"/>
      <c r="D73" s="189"/>
      <c r="E73" s="189"/>
      <c r="F73" s="189"/>
      <c r="G73" s="189"/>
      <c r="H73" s="190"/>
      <c r="I73" s="120">
        <f>SUM(I67:I72)</f>
        <v>6.95992E-2</v>
      </c>
      <c r="J73" s="79">
        <f>SUM(J67:J72)</f>
        <v>0</v>
      </c>
    </row>
    <row r="74" spans="2:10" ht="39.75" customHeight="1">
      <c r="B74" s="167" t="s">
        <v>124</v>
      </c>
      <c r="C74" s="167"/>
      <c r="D74" s="167"/>
      <c r="E74" s="167"/>
      <c r="F74" s="167"/>
      <c r="G74" s="167"/>
      <c r="H74" s="167"/>
      <c r="I74" s="167"/>
      <c r="J74" s="167"/>
    </row>
    <row r="75" spans="2:10" ht="17.100000000000001" customHeight="1">
      <c r="B75" s="178" t="s">
        <v>77</v>
      </c>
      <c r="C75" s="179"/>
      <c r="D75" s="179"/>
      <c r="E75" s="179"/>
      <c r="F75" s="179"/>
      <c r="G75" s="179"/>
      <c r="H75" s="179"/>
      <c r="I75" s="179"/>
      <c r="J75" s="180"/>
    </row>
    <row r="76" spans="2:10" ht="17.100000000000001" customHeight="1">
      <c r="B76" s="166"/>
      <c r="C76" s="167"/>
      <c r="D76" s="167"/>
      <c r="E76" s="167"/>
      <c r="F76" s="167"/>
      <c r="G76" s="167"/>
      <c r="H76" s="168"/>
      <c r="I76" s="58" t="s">
        <v>2</v>
      </c>
      <c r="J76" s="58" t="s">
        <v>87</v>
      </c>
    </row>
    <row r="77" spans="2:10" ht="17.100000000000001" customHeight="1">
      <c r="B77" s="35" t="s">
        <v>9</v>
      </c>
      <c r="C77" s="171" t="s">
        <v>92</v>
      </c>
      <c r="D77" s="172"/>
      <c r="E77" s="172"/>
      <c r="F77" s="172"/>
      <c r="G77" s="172"/>
      <c r="H77" s="173"/>
      <c r="I77" s="44"/>
      <c r="J77" s="36">
        <f>$J$29*I77</f>
        <v>0</v>
      </c>
    </row>
    <row r="78" spans="2:10" ht="17.100000000000001" customHeight="1">
      <c r="B78" s="35" t="s">
        <v>10</v>
      </c>
      <c r="C78" s="171" t="s">
        <v>121</v>
      </c>
      <c r="D78" s="172"/>
      <c r="E78" s="172"/>
      <c r="F78" s="172"/>
      <c r="G78" s="172"/>
      <c r="H78" s="173"/>
      <c r="I78" s="44">
        <v>2.8E-3</v>
      </c>
      <c r="J78" s="36">
        <f t="shared" ref="J78:J81" si="2">$J$29*I78</f>
        <v>0</v>
      </c>
    </row>
    <row r="79" spans="2:10" ht="17.100000000000001" customHeight="1">
      <c r="B79" s="35" t="s">
        <v>11</v>
      </c>
      <c r="C79" s="171" t="s">
        <v>93</v>
      </c>
      <c r="D79" s="172"/>
      <c r="E79" s="172"/>
      <c r="F79" s="172"/>
      <c r="G79" s="172"/>
      <c r="H79" s="173"/>
      <c r="I79" s="44">
        <v>2.0000000000000001E-4</v>
      </c>
      <c r="J79" s="36">
        <f t="shared" si="2"/>
        <v>0</v>
      </c>
    </row>
    <row r="80" spans="2:10" ht="17.100000000000001" customHeight="1">
      <c r="B80" s="35" t="s">
        <v>12</v>
      </c>
      <c r="C80" s="171" t="s">
        <v>94</v>
      </c>
      <c r="D80" s="172"/>
      <c r="E80" s="172"/>
      <c r="F80" s="172"/>
      <c r="G80" s="172"/>
      <c r="H80" s="173"/>
      <c r="I80" s="40">
        <v>3.3E-3</v>
      </c>
      <c r="J80" s="36">
        <f t="shared" si="2"/>
        <v>0</v>
      </c>
    </row>
    <row r="81" spans="2:10" ht="17.100000000000001" customHeight="1">
      <c r="B81" s="35" t="s">
        <v>13</v>
      </c>
      <c r="C81" s="171" t="s">
        <v>95</v>
      </c>
      <c r="D81" s="172"/>
      <c r="E81" s="172"/>
      <c r="F81" s="172"/>
      <c r="G81" s="172"/>
      <c r="H81" s="173"/>
      <c r="I81" s="44">
        <v>2E-3</v>
      </c>
      <c r="J81" s="36">
        <f t="shared" si="2"/>
        <v>0</v>
      </c>
    </row>
    <row r="82" spans="2:10" ht="17.100000000000001" customHeight="1">
      <c r="B82" s="35" t="s">
        <v>14</v>
      </c>
      <c r="C82" s="171" t="s">
        <v>122</v>
      </c>
      <c r="D82" s="172"/>
      <c r="E82" s="172"/>
      <c r="F82" s="172"/>
      <c r="G82" s="172"/>
      <c r="H82" s="173"/>
      <c r="I82" s="44">
        <v>1.3899999999999999E-2</v>
      </c>
      <c r="J82" s="36">
        <f>$J$29*I82</f>
        <v>0</v>
      </c>
    </row>
    <row r="83" spans="2:10" ht="17.100000000000001" customHeight="1">
      <c r="B83" s="188" t="s">
        <v>123</v>
      </c>
      <c r="C83" s="189"/>
      <c r="D83" s="189"/>
      <c r="E83" s="189"/>
      <c r="F83" s="189"/>
      <c r="G83" s="189"/>
      <c r="H83" s="190"/>
      <c r="I83" s="42">
        <f>I78+I79+I80+I81+I82</f>
        <v>2.2199999999999998E-2</v>
      </c>
      <c r="J83" s="36"/>
    </row>
    <row r="84" spans="2:10" ht="17.100000000000001" customHeight="1">
      <c r="B84" s="35" t="s">
        <v>15</v>
      </c>
      <c r="C84" s="68" t="s">
        <v>125</v>
      </c>
      <c r="D84" s="69"/>
      <c r="E84" s="69"/>
      <c r="F84" s="69"/>
      <c r="G84" s="69"/>
      <c r="H84" s="70"/>
      <c r="I84" s="44">
        <v>3.8999999999999998E-3</v>
      </c>
      <c r="J84" s="36">
        <f>I84*J29</f>
        <v>0</v>
      </c>
    </row>
    <row r="85" spans="2:10" ht="17.100000000000001" customHeight="1">
      <c r="B85" s="191"/>
      <c r="C85" s="192"/>
      <c r="D85" s="192"/>
      <c r="E85" s="92"/>
      <c r="F85" s="93"/>
      <c r="G85" s="94" t="s">
        <v>126</v>
      </c>
      <c r="H85" s="95"/>
      <c r="I85" s="42">
        <f>I83+I84</f>
        <v>2.6099999999999998E-2</v>
      </c>
      <c r="J85" s="36"/>
    </row>
    <row r="86" spans="2:10" ht="17.100000000000001" customHeight="1">
      <c r="B86" s="35" t="s">
        <v>16</v>
      </c>
      <c r="C86" s="171" t="s">
        <v>127</v>
      </c>
      <c r="D86" s="172"/>
      <c r="E86" s="172"/>
      <c r="F86" s="172"/>
      <c r="G86" s="172"/>
      <c r="H86" s="173"/>
      <c r="I86" s="44">
        <v>3.7000000000000002E-3</v>
      </c>
      <c r="J86" s="36">
        <f>I86*J29</f>
        <v>0</v>
      </c>
    </row>
    <row r="87" spans="2:10" ht="17.100000000000001" customHeight="1">
      <c r="B87" s="188" t="s">
        <v>123</v>
      </c>
      <c r="C87" s="189"/>
      <c r="D87" s="189"/>
      <c r="E87" s="189"/>
      <c r="F87" s="189"/>
      <c r="G87" s="189"/>
      <c r="H87" s="190"/>
      <c r="I87" s="120">
        <f>I85+I86</f>
        <v>2.98E-2</v>
      </c>
      <c r="J87" s="79">
        <f>SUM(J77:J86)</f>
        <v>0</v>
      </c>
    </row>
    <row r="88" spans="2:10" ht="23.25" customHeight="1">
      <c r="B88" s="193" t="s">
        <v>128</v>
      </c>
      <c r="C88" s="193"/>
      <c r="D88" s="193"/>
      <c r="E88" s="193"/>
      <c r="F88" s="193"/>
      <c r="G88" s="193"/>
      <c r="H88" s="193"/>
      <c r="I88" s="193"/>
      <c r="J88" s="193"/>
    </row>
    <row r="89" spans="2:10" ht="17.100000000000001" customHeight="1">
      <c r="B89" s="181" t="s">
        <v>78</v>
      </c>
      <c r="C89" s="182"/>
      <c r="D89" s="182"/>
      <c r="E89" s="182"/>
      <c r="F89" s="182"/>
      <c r="G89" s="182"/>
      <c r="H89" s="182"/>
      <c r="I89" s="183"/>
      <c r="J89" s="32" t="s">
        <v>87</v>
      </c>
    </row>
    <row r="90" spans="2:10" ht="17.100000000000001" customHeight="1">
      <c r="B90" s="52" t="s">
        <v>9</v>
      </c>
      <c r="C90" s="83" t="s">
        <v>96</v>
      </c>
      <c r="D90" s="84"/>
      <c r="E90" s="84"/>
      <c r="F90" s="84"/>
      <c r="G90" s="84"/>
      <c r="H90" s="84"/>
      <c r="I90" s="85"/>
      <c r="J90" s="50"/>
    </row>
    <row r="91" spans="2:10" ht="17.100000000000001" customHeight="1">
      <c r="B91" s="166" t="s">
        <v>89</v>
      </c>
      <c r="C91" s="167"/>
      <c r="D91" s="167"/>
      <c r="E91" s="167"/>
      <c r="F91" s="167"/>
      <c r="G91" s="167"/>
      <c r="H91" s="167"/>
      <c r="I91" s="168"/>
      <c r="J91" s="46">
        <f>J90</f>
        <v>0</v>
      </c>
    </row>
    <row r="92" spans="2:10" ht="26.25" customHeight="1">
      <c r="B92" s="184" t="s">
        <v>129</v>
      </c>
      <c r="C92" s="184"/>
      <c r="D92" s="184"/>
      <c r="E92" s="184"/>
      <c r="F92" s="184"/>
      <c r="G92" s="184"/>
      <c r="H92" s="184"/>
      <c r="I92" s="184"/>
      <c r="J92" s="184"/>
    </row>
    <row r="93" spans="2:10" ht="17.100000000000001" customHeight="1">
      <c r="B93" s="185" t="s">
        <v>86</v>
      </c>
      <c r="C93" s="186"/>
      <c r="D93" s="186"/>
      <c r="E93" s="186"/>
      <c r="F93" s="186"/>
      <c r="G93" s="186"/>
      <c r="H93" s="186"/>
      <c r="I93" s="187"/>
      <c r="J93" s="60" t="s">
        <v>87</v>
      </c>
    </row>
    <row r="94" spans="2:10" ht="17.100000000000001" customHeight="1">
      <c r="B94" s="35" t="s">
        <v>20</v>
      </c>
      <c r="C94" s="68" t="s">
        <v>131</v>
      </c>
      <c r="D94" s="69"/>
      <c r="E94" s="69"/>
      <c r="F94" s="69"/>
      <c r="G94" s="69"/>
      <c r="H94" s="69"/>
      <c r="I94" s="96">
        <v>2.98E-2</v>
      </c>
      <c r="J94" s="36">
        <f>J87</f>
        <v>0</v>
      </c>
    </row>
    <row r="95" spans="2:10" ht="17.100000000000001" customHeight="1">
      <c r="B95" s="52" t="s">
        <v>21</v>
      </c>
      <c r="C95" s="68" t="s">
        <v>130</v>
      </c>
      <c r="D95" s="69"/>
      <c r="E95" s="69"/>
      <c r="F95" s="69"/>
      <c r="G95" s="69"/>
      <c r="H95" s="69"/>
      <c r="I95" s="70"/>
      <c r="J95" s="53">
        <f>J91</f>
        <v>0</v>
      </c>
    </row>
    <row r="96" spans="2:10" ht="17.100000000000001" customHeight="1">
      <c r="B96" s="160" t="s">
        <v>132</v>
      </c>
      <c r="C96" s="161"/>
      <c r="D96" s="161"/>
      <c r="E96" s="161"/>
      <c r="F96" s="161"/>
      <c r="G96" s="161"/>
      <c r="H96" s="161"/>
      <c r="I96" s="162"/>
      <c r="J96" s="49">
        <f>J94+J95</f>
        <v>0</v>
      </c>
    </row>
    <row r="97" spans="2:10" ht="17.100000000000001" customHeight="1">
      <c r="B97" s="184"/>
      <c r="C97" s="184"/>
      <c r="D97" s="184"/>
      <c r="E97" s="184"/>
      <c r="F97" s="184"/>
      <c r="G97" s="184"/>
      <c r="H97" s="184"/>
      <c r="I97" s="184"/>
      <c r="J97" s="184"/>
    </row>
    <row r="98" spans="2:10" ht="17.100000000000001" customHeight="1">
      <c r="B98" s="178" t="s">
        <v>79</v>
      </c>
      <c r="C98" s="179"/>
      <c r="D98" s="179"/>
      <c r="E98" s="179"/>
      <c r="F98" s="179"/>
      <c r="G98" s="179"/>
      <c r="H98" s="179"/>
      <c r="I98" s="180"/>
      <c r="J98" s="61" t="s">
        <v>87</v>
      </c>
    </row>
    <row r="99" spans="2:10" ht="17.100000000000001" customHeight="1">
      <c r="B99" s="35" t="s">
        <v>9</v>
      </c>
      <c r="C99" s="171" t="s">
        <v>80</v>
      </c>
      <c r="D99" s="172"/>
      <c r="E99" s="172"/>
      <c r="F99" s="172"/>
      <c r="G99" s="172"/>
      <c r="H99" s="172"/>
      <c r="I99" s="173"/>
      <c r="J99" s="36"/>
    </row>
    <row r="100" spans="2:10" ht="17.100000000000001" customHeight="1">
      <c r="B100" s="35" t="s">
        <v>10</v>
      </c>
      <c r="C100" s="171" t="s">
        <v>17</v>
      </c>
      <c r="D100" s="172"/>
      <c r="E100" s="172"/>
      <c r="F100" s="172"/>
      <c r="G100" s="172"/>
      <c r="H100" s="172"/>
      <c r="I100" s="173"/>
      <c r="J100" s="36"/>
    </row>
    <row r="101" spans="2:10" ht="17.100000000000001" customHeight="1">
      <c r="B101" s="45" t="s">
        <v>11</v>
      </c>
      <c r="C101" s="171" t="s">
        <v>141</v>
      </c>
      <c r="D101" s="172"/>
      <c r="E101" s="172"/>
      <c r="F101" s="172"/>
      <c r="G101" s="172"/>
      <c r="H101" s="172"/>
      <c r="I101" s="173"/>
      <c r="J101" s="36"/>
    </row>
    <row r="102" spans="2:10" ht="17.100000000000001" customHeight="1">
      <c r="B102" s="54" t="s">
        <v>12</v>
      </c>
      <c r="C102" s="171" t="s">
        <v>3</v>
      </c>
      <c r="D102" s="172"/>
      <c r="E102" s="172"/>
      <c r="F102" s="172"/>
      <c r="G102" s="172"/>
      <c r="H102" s="172"/>
      <c r="I102" s="173"/>
      <c r="J102" s="50"/>
    </row>
    <row r="103" spans="2:10" ht="17.100000000000001" customHeight="1">
      <c r="B103" s="160" t="s">
        <v>142</v>
      </c>
      <c r="C103" s="161"/>
      <c r="D103" s="161"/>
      <c r="E103" s="161"/>
      <c r="F103" s="161"/>
      <c r="G103" s="161"/>
      <c r="H103" s="161"/>
      <c r="I103" s="162"/>
      <c r="J103" s="46">
        <f>SUM(J99:J102)</f>
        <v>0</v>
      </c>
    </row>
    <row r="104" spans="2:10" ht="17.100000000000001" customHeight="1">
      <c r="B104" s="184"/>
      <c r="C104" s="184"/>
      <c r="D104" s="184"/>
      <c r="E104" s="184"/>
      <c r="F104" s="184"/>
      <c r="G104" s="184"/>
      <c r="H104" s="184"/>
      <c r="I104" s="184"/>
      <c r="J104" s="184"/>
    </row>
    <row r="105" spans="2:10" ht="17.100000000000001" customHeight="1">
      <c r="B105" s="178" t="s">
        <v>81</v>
      </c>
      <c r="C105" s="179"/>
      <c r="D105" s="179"/>
      <c r="E105" s="179"/>
      <c r="F105" s="179"/>
      <c r="G105" s="179"/>
      <c r="H105" s="179"/>
      <c r="I105" s="179"/>
      <c r="J105" s="180"/>
    </row>
    <row r="106" spans="2:10" ht="17.100000000000001" customHeight="1">
      <c r="B106" s="166"/>
      <c r="C106" s="167"/>
      <c r="D106" s="167"/>
      <c r="E106" s="167"/>
      <c r="F106" s="167"/>
      <c r="G106" s="167"/>
      <c r="H106" s="168"/>
      <c r="I106" s="51" t="s">
        <v>2</v>
      </c>
      <c r="J106" s="58" t="s">
        <v>87</v>
      </c>
    </row>
    <row r="107" spans="2:10" ht="17.100000000000001" customHeight="1">
      <c r="B107" s="35" t="s">
        <v>9</v>
      </c>
      <c r="C107" s="171" t="s">
        <v>22</v>
      </c>
      <c r="D107" s="172"/>
      <c r="E107" s="172"/>
      <c r="F107" s="172"/>
      <c r="G107" s="172"/>
      <c r="H107" s="173"/>
      <c r="I107" s="40">
        <v>7.2999999999999995E-2</v>
      </c>
      <c r="J107" s="74">
        <f>J124*I107</f>
        <v>0</v>
      </c>
    </row>
    <row r="108" spans="2:10" ht="17.100000000000001" customHeight="1">
      <c r="B108" s="35" t="s">
        <v>10</v>
      </c>
      <c r="C108" s="171" t="s">
        <v>4</v>
      </c>
      <c r="D108" s="172"/>
      <c r="E108" s="172"/>
      <c r="F108" s="172"/>
      <c r="G108" s="172"/>
      <c r="H108" s="173"/>
      <c r="I108" s="40">
        <v>7.3999999999999996E-2</v>
      </c>
      <c r="J108" s="74">
        <f>(J124+J107)*I108</f>
        <v>0</v>
      </c>
    </row>
    <row r="109" spans="2:10" ht="17.100000000000001" customHeight="1">
      <c r="B109" s="35" t="s">
        <v>11</v>
      </c>
      <c r="C109" s="181" t="s">
        <v>46</v>
      </c>
      <c r="D109" s="182"/>
      <c r="E109" s="182"/>
      <c r="F109" s="182"/>
      <c r="G109" s="182"/>
      <c r="H109" s="183"/>
      <c r="I109" s="122">
        <v>8.3500000000000005E-2</v>
      </c>
      <c r="J109" s="77">
        <f>SUM(J110:J113)</f>
        <v>0</v>
      </c>
    </row>
    <row r="110" spans="2:10" ht="17.100000000000001" customHeight="1">
      <c r="B110" s="35" t="s">
        <v>47</v>
      </c>
      <c r="C110" s="171" t="s">
        <v>219</v>
      </c>
      <c r="D110" s="172"/>
      <c r="E110" s="172"/>
      <c r="F110" s="172"/>
      <c r="G110" s="172"/>
      <c r="H110" s="173"/>
      <c r="I110" s="122">
        <v>6.3500000000000001E-2</v>
      </c>
      <c r="J110" s="47">
        <f>((J124+J107+J108)*I110)/(1-I109)</f>
        <v>0</v>
      </c>
    </row>
    <row r="111" spans="2:10" ht="17.100000000000001" customHeight="1">
      <c r="B111" s="35" t="s">
        <v>48</v>
      </c>
      <c r="C111" s="171" t="s">
        <v>143</v>
      </c>
      <c r="D111" s="172"/>
      <c r="E111" s="172"/>
      <c r="F111" s="172"/>
      <c r="G111" s="172"/>
      <c r="H111" s="173"/>
      <c r="I111" s="37">
        <v>0</v>
      </c>
      <c r="J111" s="47">
        <f>((J124+J107+J108)*I111)/(1-I109)</f>
        <v>0</v>
      </c>
    </row>
    <row r="112" spans="2:10" ht="17.100000000000001" customHeight="1">
      <c r="B112" s="35" t="s">
        <v>145</v>
      </c>
      <c r="C112" s="171" t="s">
        <v>144</v>
      </c>
      <c r="D112" s="172"/>
      <c r="E112" s="172"/>
      <c r="F112" s="172"/>
      <c r="G112" s="172"/>
      <c r="H112" s="173"/>
      <c r="I112" s="37">
        <v>0.02</v>
      </c>
      <c r="J112" s="47">
        <f>((J124+J107+J108)*I112)/(1-I109)</f>
        <v>0</v>
      </c>
    </row>
    <row r="113" spans="2:12" ht="17.100000000000001" customHeight="1">
      <c r="B113" s="35" t="s">
        <v>146</v>
      </c>
      <c r="C113" s="171" t="s">
        <v>147</v>
      </c>
      <c r="D113" s="172"/>
      <c r="E113" s="172"/>
      <c r="F113" s="172"/>
      <c r="G113" s="172"/>
      <c r="H113" s="173"/>
      <c r="I113" s="37">
        <v>0</v>
      </c>
      <c r="J113" s="47">
        <f>((J124+J107+J108)*I113)/(1-I109)</f>
        <v>0</v>
      </c>
    </row>
    <row r="114" spans="2:12" ht="17.100000000000001" customHeight="1">
      <c r="B114" s="160" t="s">
        <v>161</v>
      </c>
      <c r="C114" s="161"/>
      <c r="D114" s="161"/>
      <c r="E114" s="161"/>
      <c r="F114" s="161"/>
      <c r="G114" s="161"/>
      <c r="H114" s="162"/>
      <c r="I114" s="123">
        <f>I107+I108+I109</f>
        <v>0.23049999999999998</v>
      </c>
      <c r="J114" s="75">
        <f>J107+J108+J109</f>
        <v>0</v>
      </c>
    </row>
    <row r="115" spans="2:12" ht="17.100000000000001" customHeight="1">
      <c r="B115" s="33"/>
      <c r="C115" s="174"/>
      <c r="D115" s="174"/>
      <c r="E115" s="174"/>
      <c r="F115" s="174"/>
      <c r="G115" s="174"/>
      <c r="H115" s="174"/>
      <c r="I115" s="174"/>
      <c r="J115" s="174"/>
    </row>
    <row r="116" spans="2:12" ht="17.100000000000001" customHeight="1">
      <c r="B116" s="33"/>
      <c r="C116" s="33"/>
      <c r="D116" s="33"/>
      <c r="E116" s="33"/>
      <c r="F116" s="33"/>
      <c r="G116" s="33"/>
      <c r="H116" s="33"/>
      <c r="I116" s="33"/>
      <c r="J116" s="39"/>
    </row>
    <row r="117" spans="2:12" ht="17.100000000000001" customHeight="1">
      <c r="B117" s="175" t="s">
        <v>82</v>
      </c>
      <c r="C117" s="176"/>
      <c r="D117" s="176"/>
      <c r="E117" s="176"/>
      <c r="F117" s="176"/>
      <c r="G117" s="176"/>
      <c r="H117" s="176"/>
      <c r="I117" s="176"/>
      <c r="J117" s="177"/>
      <c r="L117" s="25"/>
    </row>
    <row r="118" spans="2:12" ht="17.100000000000001" customHeight="1">
      <c r="B118" s="166" t="s">
        <v>23</v>
      </c>
      <c r="C118" s="167"/>
      <c r="D118" s="167"/>
      <c r="E118" s="167"/>
      <c r="F118" s="167"/>
      <c r="G118" s="167"/>
      <c r="H118" s="167"/>
      <c r="I118" s="168"/>
      <c r="J118" s="58" t="s">
        <v>87</v>
      </c>
    </row>
    <row r="119" spans="2:12" ht="17.100000000000001" customHeight="1">
      <c r="B119" s="30" t="s">
        <v>9</v>
      </c>
      <c r="C119" s="163" t="str">
        <f>B21</f>
        <v>MÓDULO 1 - COMPOSIÇÃO DA REMUNERAÇÃO</v>
      </c>
      <c r="D119" s="164"/>
      <c r="E119" s="164"/>
      <c r="F119" s="164"/>
      <c r="G119" s="164"/>
      <c r="H119" s="164"/>
      <c r="I119" s="165"/>
      <c r="J119" s="36">
        <f>J29</f>
        <v>0</v>
      </c>
    </row>
    <row r="120" spans="2:12" ht="17.100000000000001" customHeight="1">
      <c r="B120" s="30" t="s">
        <v>10</v>
      </c>
      <c r="C120" s="163" t="str">
        <f>B31</f>
        <v>MÓDULO 2 – ENCARGOS E BENEFÍCIOS ANUAIS, MENSAIS E DIÁRIOS</v>
      </c>
      <c r="D120" s="164"/>
      <c r="E120" s="164"/>
      <c r="F120" s="164"/>
      <c r="G120" s="164"/>
      <c r="H120" s="164"/>
      <c r="I120" s="165"/>
      <c r="J120" s="47">
        <f>J63</f>
        <v>0</v>
      </c>
    </row>
    <row r="121" spans="2:12" ht="17.100000000000001" customHeight="1">
      <c r="B121" s="30" t="s">
        <v>11</v>
      </c>
      <c r="C121" s="163" t="str">
        <f>B65</f>
        <v>MÓDULO 3 – PROVISÃO PARA RESCISÃO</v>
      </c>
      <c r="D121" s="164"/>
      <c r="E121" s="164"/>
      <c r="F121" s="164"/>
      <c r="G121" s="164"/>
      <c r="H121" s="164"/>
      <c r="I121" s="165"/>
      <c r="J121" s="47">
        <f>J73</f>
        <v>0</v>
      </c>
      <c r="L121" s="25"/>
    </row>
    <row r="122" spans="2:12" ht="17.100000000000001" customHeight="1">
      <c r="B122" s="32" t="s">
        <v>12</v>
      </c>
      <c r="C122" s="163" t="str">
        <f>B75</f>
        <v>MÓDULO 4 – CUSTO DE REPOSIÇÃO DO PROFISSIONAL AUSENTE</v>
      </c>
      <c r="D122" s="164"/>
      <c r="E122" s="164"/>
      <c r="F122" s="164"/>
      <c r="G122" s="164"/>
      <c r="H122" s="164"/>
      <c r="I122" s="165"/>
      <c r="J122" s="47">
        <f>J96</f>
        <v>0</v>
      </c>
      <c r="L122" s="25"/>
    </row>
    <row r="123" spans="2:12" ht="17.100000000000001" customHeight="1">
      <c r="B123" s="32" t="s">
        <v>13</v>
      </c>
      <c r="C123" s="163" t="str">
        <f>B98</f>
        <v>MÓDULO 5 – INSUMOS DIVERSOS</v>
      </c>
      <c r="D123" s="164"/>
      <c r="E123" s="164"/>
      <c r="F123" s="164"/>
      <c r="G123" s="164"/>
      <c r="H123" s="164"/>
      <c r="I123" s="165"/>
      <c r="J123" s="47">
        <f>J103</f>
        <v>0</v>
      </c>
    </row>
    <row r="124" spans="2:12" ht="17.100000000000001" customHeight="1">
      <c r="B124" s="35"/>
      <c r="C124" s="160" t="s">
        <v>83</v>
      </c>
      <c r="D124" s="161"/>
      <c r="E124" s="161"/>
      <c r="F124" s="161"/>
      <c r="G124" s="161"/>
      <c r="H124" s="161"/>
      <c r="I124" s="162"/>
      <c r="J124" s="49">
        <f>SUM(J119:J123)</f>
        <v>0</v>
      </c>
      <c r="L124" s="24"/>
    </row>
    <row r="125" spans="2:12" ht="17.100000000000001" customHeight="1">
      <c r="B125" s="32" t="s">
        <v>14</v>
      </c>
      <c r="C125" s="163" t="str">
        <f>B105</f>
        <v>MÓDULO 6 – CUSTOS INDIRETOS, TRIBUTOS E LUCRO</v>
      </c>
      <c r="D125" s="164"/>
      <c r="E125" s="164"/>
      <c r="F125" s="164"/>
      <c r="G125" s="164"/>
      <c r="H125" s="164"/>
      <c r="I125" s="165"/>
      <c r="J125" s="36">
        <f>J114</f>
        <v>0</v>
      </c>
    </row>
    <row r="126" spans="2:12" ht="17.100000000000001" customHeight="1">
      <c r="B126" s="166" t="s">
        <v>84</v>
      </c>
      <c r="C126" s="167"/>
      <c r="D126" s="167"/>
      <c r="E126" s="167"/>
      <c r="F126" s="167"/>
      <c r="G126" s="167"/>
      <c r="H126" s="167"/>
      <c r="I126" s="168"/>
      <c r="J126" s="49">
        <f>J124+J125</f>
        <v>0</v>
      </c>
      <c r="L126" s="62"/>
    </row>
    <row r="127" spans="2:12">
      <c r="J127" s="24"/>
    </row>
    <row r="128" spans="2:12" ht="13.5" hidden="1" thickBot="1">
      <c r="B128" s="6"/>
      <c r="C128" s="133" t="s">
        <v>25</v>
      </c>
      <c r="D128" s="133"/>
      <c r="E128" s="133"/>
      <c r="F128" s="133"/>
      <c r="G128" s="133"/>
      <c r="H128" s="133"/>
      <c r="I128" s="3"/>
      <c r="J128" s="3"/>
    </row>
    <row r="129" spans="2:10" ht="40.5" hidden="1" customHeight="1">
      <c r="B129" s="169" t="s">
        <v>27</v>
      </c>
      <c r="C129" s="170"/>
      <c r="D129" s="169" t="s">
        <v>28</v>
      </c>
      <c r="E129" s="170"/>
      <c r="F129" s="169" t="s">
        <v>30</v>
      </c>
      <c r="G129" s="170"/>
      <c r="H129" s="21" t="s">
        <v>29</v>
      </c>
      <c r="I129" s="22" t="s">
        <v>26</v>
      </c>
      <c r="J129" s="7" t="s">
        <v>0</v>
      </c>
    </row>
    <row r="130" spans="2:10" hidden="1">
      <c r="B130" s="155" t="s">
        <v>31</v>
      </c>
      <c r="C130" s="156"/>
      <c r="D130" s="157" t="s">
        <v>35</v>
      </c>
      <c r="E130" s="158"/>
      <c r="F130" s="159"/>
      <c r="G130" s="156"/>
      <c r="H130" s="11" t="s">
        <v>35</v>
      </c>
      <c r="I130" s="17"/>
      <c r="J130" s="14">
        <v>0</v>
      </c>
    </row>
    <row r="131" spans="2:10" hidden="1">
      <c r="B131" s="152" t="s">
        <v>32</v>
      </c>
      <c r="C131" s="147"/>
      <c r="D131" s="153" t="s">
        <v>35</v>
      </c>
      <c r="E131" s="154"/>
      <c r="F131" s="146"/>
      <c r="G131" s="147"/>
      <c r="H131" s="4" t="s">
        <v>35</v>
      </c>
      <c r="I131" s="18"/>
      <c r="J131" s="15">
        <v>0</v>
      </c>
    </row>
    <row r="132" spans="2:10" hidden="1">
      <c r="B132" s="152" t="s">
        <v>33</v>
      </c>
      <c r="C132" s="147"/>
      <c r="D132" s="153" t="s">
        <v>35</v>
      </c>
      <c r="E132" s="154"/>
      <c r="F132" s="146"/>
      <c r="G132" s="147"/>
      <c r="H132" s="4" t="s">
        <v>35</v>
      </c>
      <c r="I132" s="18"/>
      <c r="J132" s="15">
        <v>0</v>
      </c>
    </row>
    <row r="133" spans="2:10" hidden="1">
      <c r="B133" s="152" t="s">
        <v>34</v>
      </c>
      <c r="C133" s="147"/>
      <c r="D133" s="153" t="s">
        <v>35</v>
      </c>
      <c r="E133" s="154"/>
      <c r="F133" s="146"/>
      <c r="G133" s="147"/>
      <c r="H133" s="4" t="s">
        <v>35</v>
      </c>
      <c r="I133" s="18"/>
      <c r="J133" s="15">
        <v>0</v>
      </c>
    </row>
    <row r="134" spans="2:10" hidden="1">
      <c r="B134" s="144"/>
      <c r="C134" s="145"/>
      <c r="D134" s="146"/>
      <c r="E134" s="147"/>
      <c r="F134" s="146"/>
      <c r="G134" s="147"/>
      <c r="H134" s="12"/>
      <c r="I134" s="19"/>
      <c r="J134" s="15"/>
    </row>
    <row r="135" spans="2:10" ht="13.5" hidden="1" thickBot="1">
      <c r="B135" s="148"/>
      <c r="C135" s="149"/>
      <c r="D135" s="150"/>
      <c r="E135" s="151"/>
      <c r="F135" s="150"/>
      <c r="G135" s="151"/>
      <c r="H135" s="13"/>
      <c r="I135" s="20"/>
      <c r="J135" s="16"/>
    </row>
    <row r="136" spans="2:10" ht="13.5" hidden="1" thickBot="1">
      <c r="B136" s="130" t="s">
        <v>36</v>
      </c>
      <c r="C136" s="131"/>
      <c r="D136" s="131"/>
      <c r="E136" s="131"/>
      <c r="F136" s="131"/>
      <c r="G136" s="131"/>
      <c r="H136" s="131"/>
      <c r="I136" s="132"/>
      <c r="J136" s="5">
        <f>SUM(J134:J135)</f>
        <v>0</v>
      </c>
    </row>
    <row r="137" spans="2:10" hidden="1"/>
    <row r="138" spans="2:10" ht="13.5" hidden="1" thickBot="1">
      <c r="B138" s="6" t="s">
        <v>37</v>
      </c>
      <c r="C138" s="133" t="s">
        <v>38</v>
      </c>
      <c r="D138" s="133"/>
      <c r="E138" s="133"/>
      <c r="F138" s="133"/>
      <c r="G138" s="133"/>
      <c r="H138" s="133"/>
      <c r="I138" s="3"/>
      <c r="J138" s="3"/>
    </row>
    <row r="139" spans="2:10" ht="13.5" hidden="1" thickBot="1">
      <c r="B139" s="130" t="s">
        <v>39</v>
      </c>
      <c r="C139" s="131"/>
      <c r="D139" s="131"/>
      <c r="E139" s="131"/>
      <c r="F139" s="131"/>
      <c r="G139" s="131"/>
      <c r="H139" s="131"/>
      <c r="I139" s="131"/>
      <c r="J139" s="134"/>
    </row>
    <row r="140" spans="2:10" ht="13.5" hidden="1" thickBot="1">
      <c r="B140" s="23"/>
      <c r="C140" s="135" t="s">
        <v>40</v>
      </c>
      <c r="D140" s="136"/>
      <c r="E140" s="136"/>
      <c r="F140" s="136"/>
      <c r="G140" s="136"/>
      <c r="H140" s="136"/>
      <c r="I140" s="137"/>
      <c r="J140" s="7" t="s">
        <v>0</v>
      </c>
    </row>
    <row r="141" spans="2:10" hidden="1">
      <c r="B141" s="2" t="s">
        <v>9</v>
      </c>
      <c r="C141" s="138" t="s">
        <v>41</v>
      </c>
      <c r="D141" s="139"/>
      <c r="E141" s="139"/>
      <c r="F141" s="139"/>
      <c r="G141" s="139"/>
      <c r="H141" s="139"/>
      <c r="I141" s="140"/>
      <c r="J141" s="10">
        <f>J110</f>
        <v>0</v>
      </c>
    </row>
    <row r="142" spans="2:10" hidden="1">
      <c r="B142" s="8" t="s">
        <v>10</v>
      </c>
      <c r="C142" s="141" t="s">
        <v>42</v>
      </c>
      <c r="D142" s="142"/>
      <c r="E142" s="142"/>
      <c r="F142" s="142"/>
      <c r="G142" s="142"/>
      <c r="H142" s="142"/>
      <c r="I142" s="143"/>
      <c r="J142" s="9" t="e">
        <f>#REF!</f>
        <v>#REF!</v>
      </c>
    </row>
    <row r="143" spans="2:10" ht="13.5" hidden="1" thickBot="1">
      <c r="B143" s="8" t="s">
        <v>11</v>
      </c>
      <c r="C143" s="124" t="s">
        <v>43</v>
      </c>
      <c r="D143" s="125"/>
      <c r="E143" s="125"/>
      <c r="F143" s="125"/>
      <c r="G143" s="125"/>
      <c r="H143" s="125"/>
      <c r="I143" s="126"/>
      <c r="J143" s="9">
        <f>J114</f>
        <v>0</v>
      </c>
    </row>
    <row r="144" spans="2:10" ht="13.5" hidden="1" thickBot="1">
      <c r="B144" s="127" t="s">
        <v>19</v>
      </c>
      <c r="C144" s="128"/>
      <c r="D144" s="128"/>
      <c r="E144" s="128"/>
      <c r="F144" s="128"/>
      <c r="G144" s="128"/>
      <c r="H144" s="128"/>
      <c r="I144" s="129"/>
      <c r="J144" s="5" t="e">
        <f>SUM(J141:J143)</f>
        <v>#REF!</v>
      </c>
    </row>
    <row r="145" spans="2:3" hidden="1">
      <c r="B145" s="6" t="s">
        <v>18</v>
      </c>
      <c r="C145" t="s">
        <v>44</v>
      </c>
    </row>
    <row r="146" spans="2:3" hidden="1"/>
  </sheetData>
  <mergeCells count="135">
    <mergeCell ref="C143:I143"/>
    <mergeCell ref="B144:I144"/>
    <mergeCell ref="B136:I136"/>
    <mergeCell ref="C138:H138"/>
    <mergeCell ref="B139:J139"/>
    <mergeCell ref="C140:I140"/>
    <mergeCell ref="C141:I141"/>
    <mergeCell ref="C142:I142"/>
    <mergeCell ref="B134:C134"/>
    <mergeCell ref="D134:E134"/>
    <mergeCell ref="F134:G134"/>
    <mergeCell ref="B135:C135"/>
    <mergeCell ref="D135:E135"/>
    <mergeCell ref="F135:G135"/>
    <mergeCell ref="B132:C132"/>
    <mergeCell ref="D132:E132"/>
    <mergeCell ref="F132:G132"/>
    <mergeCell ref="B133:C133"/>
    <mergeCell ref="D133:E133"/>
    <mergeCell ref="F133:G133"/>
    <mergeCell ref="B130:C130"/>
    <mergeCell ref="D130:E130"/>
    <mergeCell ref="F130:G130"/>
    <mergeCell ref="B131:C131"/>
    <mergeCell ref="D131:E131"/>
    <mergeCell ref="F131:G131"/>
    <mergeCell ref="C124:I124"/>
    <mergeCell ref="C125:I125"/>
    <mergeCell ref="B126:I126"/>
    <mergeCell ref="C128:H128"/>
    <mergeCell ref="B129:C129"/>
    <mergeCell ref="D129:E129"/>
    <mergeCell ref="F129:G129"/>
    <mergeCell ref="B118:I118"/>
    <mergeCell ref="C119:I119"/>
    <mergeCell ref="C120:I120"/>
    <mergeCell ref="C121:I121"/>
    <mergeCell ref="C122:I122"/>
    <mergeCell ref="C123:I123"/>
    <mergeCell ref="C111:H111"/>
    <mergeCell ref="C112:H112"/>
    <mergeCell ref="C113:H113"/>
    <mergeCell ref="B114:H114"/>
    <mergeCell ref="C115:J115"/>
    <mergeCell ref="B117:J117"/>
    <mergeCell ref="B105:J105"/>
    <mergeCell ref="B106:H106"/>
    <mergeCell ref="C107:H107"/>
    <mergeCell ref="C108:H108"/>
    <mergeCell ref="C109:H109"/>
    <mergeCell ref="C110:H110"/>
    <mergeCell ref="C99:I99"/>
    <mergeCell ref="C100:I100"/>
    <mergeCell ref="C101:I101"/>
    <mergeCell ref="C102:I102"/>
    <mergeCell ref="B103:I103"/>
    <mergeCell ref="B104:J104"/>
    <mergeCell ref="B91:I91"/>
    <mergeCell ref="B92:J92"/>
    <mergeCell ref="B93:I93"/>
    <mergeCell ref="B96:I96"/>
    <mergeCell ref="B97:J97"/>
    <mergeCell ref="B98:I98"/>
    <mergeCell ref="B83:H83"/>
    <mergeCell ref="B85:D85"/>
    <mergeCell ref="C86:H86"/>
    <mergeCell ref="B87:H87"/>
    <mergeCell ref="B88:J88"/>
    <mergeCell ref="B89:I89"/>
    <mergeCell ref="C77:H77"/>
    <mergeCell ref="C78:H78"/>
    <mergeCell ref="C79:H79"/>
    <mergeCell ref="C80:H80"/>
    <mergeCell ref="C81:H81"/>
    <mergeCell ref="C82:H82"/>
    <mergeCell ref="C71:H71"/>
    <mergeCell ref="C72:H72"/>
    <mergeCell ref="B73:H73"/>
    <mergeCell ref="B74:J74"/>
    <mergeCell ref="B75:J75"/>
    <mergeCell ref="B76:H76"/>
    <mergeCell ref="B65:J65"/>
    <mergeCell ref="B66:H66"/>
    <mergeCell ref="C67:H67"/>
    <mergeCell ref="C68:H68"/>
    <mergeCell ref="C69:H69"/>
    <mergeCell ref="C70:H70"/>
    <mergeCell ref="C53:I53"/>
    <mergeCell ref="C56:I56"/>
    <mergeCell ref="B57:I57"/>
    <mergeCell ref="B58:J58"/>
    <mergeCell ref="B59:I59"/>
    <mergeCell ref="B64:J64"/>
    <mergeCell ref="C44:H44"/>
    <mergeCell ref="C45:H45"/>
    <mergeCell ref="B46:H46"/>
    <mergeCell ref="B47:J47"/>
    <mergeCell ref="B48:I48"/>
    <mergeCell ref="C52:I52"/>
    <mergeCell ref="C38:H38"/>
    <mergeCell ref="C39:H39"/>
    <mergeCell ref="C40:H40"/>
    <mergeCell ref="C41:H41"/>
    <mergeCell ref="C42:H42"/>
    <mergeCell ref="C43:H43"/>
    <mergeCell ref="B32:H32"/>
    <mergeCell ref="C33:H33"/>
    <mergeCell ref="C34:H34"/>
    <mergeCell ref="B35:H35"/>
    <mergeCell ref="B36:J36"/>
    <mergeCell ref="B37:H37"/>
    <mergeCell ref="C25:I25"/>
    <mergeCell ref="C27:I27"/>
    <mergeCell ref="C28:I28"/>
    <mergeCell ref="B29:I29"/>
    <mergeCell ref="B31:J31"/>
    <mergeCell ref="C17:I17"/>
    <mergeCell ref="C18:I18"/>
    <mergeCell ref="C19:I19"/>
    <mergeCell ref="B20:J20"/>
    <mergeCell ref="B21:I21"/>
    <mergeCell ref="C22:I22"/>
    <mergeCell ref="C8:I8"/>
    <mergeCell ref="C10:I10"/>
    <mergeCell ref="B13:J13"/>
    <mergeCell ref="C14:I14"/>
    <mergeCell ref="C15:I15"/>
    <mergeCell ref="C16:I16"/>
    <mergeCell ref="B1:J1"/>
    <mergeCell ref="B2:J2"/>
    <mergeCell ref="B4:J4"/>
    <mergeCell ref="C5:I5"/>
    <mergeCell ref="C6:I6"/>
    <mergeCell ref="C7:I7"/>
    <mergeCell ref="C9:I9"/>
  </mergeCells>
  <pageMargins left="0.39370078740157483" right="0.19685039370078741" top="0.59055118110236227" bottom="0.39370078740157483" header="0.15748031496062992" footer="0.15748031496062992"/>
  <pageSetup paperSize="9" scale="80" firstPageNumber="0" orientation="portrait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D10711-3FB4-4A5D-BF9E-0625BCD02015}">
  <sheetPr>
    <tabColor indexed="13"/>
  </sheetPr>
  <dimension ref="A1:M146"/>
  <sheetViews>
    <sheetView showGridLines="0" zoomScale="118" zoomScaleNormal="118" zoomScalePageLayoutView="118" workbookViewId="0"/>
  </sheetViews>
  <sheetFormatPr defaultColWidth="8.85546875" defaultRowHeight="12.75"/>
  <cols>
    <col min="2" max="2" width="7.7109375" customWidth="1"/>
    <col min="6" max="6" width="10.85546875" bestFit="1" customWidth="1"/>
    <col min="8" max="8" width="47" customWidth="1"/>
    <col min="9" max="9" width="16.85546875" customWidth="1"/>
    <col min="10" max="10" width="14.42578125" customWidth="1"/>
    <col min="11" max="11" width="5" customWidth="1"/>
    <col min="12" max="12" width="17" customWidth="1"/>
    <col min="13" max="13" width="15.85546875" customWidth="1"/>
    <col min="14" max="14" width="9.42578125" bestFit="1" customWidth="1"/>
  </cols>
  <sheetData>
    <row r="1" spans="2:10">
      <c r="B1" s="215"/>
      <c r="C1" s="215"/>
      <c r="D1" s="215"/>
      <c r="E1" s="215"/>
      <c r="F1" s="215"/>
      <c r="G1" s="215"/>
      <c r="H1" s="215"/>
      <c r="I1" s="215"/>
      <c r="J1" s="215"/>
    </row>
    <row r="2" spans="2:10">
      <c r="B2" s="216"/>
      <c r="C2" s="216"/>
      <c r="D2" s="216"/>
      <c r="E2" s="216"/>
      <c r="F2" s="216"/>
      <c r="G2" s="216"/>
      <c r="H2" s="216"/>
      <c r="I2" s="216"/>
      <c r="J2" s="216"/>
    </row>
    <row r="3" spans="2:10">
      <c r="B3" s="1"/>
      <c r="C3" s="1"/>
      <c r="D3" s="1"/>
      <c r="E3" s="1"/>
      <c r="F3" s="1"/>
      <c r="G3" s="1"/>
      <c r="H3" s="1"/>
      <c r="I3" s="1"/>
      <c r="J3" s="1"/>
    </row>
    <row r="4" spans="2:10" ht="17.100000000000001" customHeight="1">
      <c r="B4" s="212" t="s">
        <v>154</v>
      </c>
      <c r="C4" s="213"/>
      <c r="D4" s="213"/>
      <c r="E4" s="213"/>
      <c r="F4" s="213"/>
      <c r="G4" s="213"/>
      <c r="H4" s="213"/>
      <c r="I4" s="213"/>
      <c r="J4" s="214"/>
    </row>
    <row r="5" spans="2:10" ht="17.100000000000001" customHeight="1">
      <c r="B5" s="30" t="s">
        <v>9</v>
      </c>
      <c r="C5" s="171" t="s">
        <v>153</v>
      </c>
      <c r="D5" s="172"/>
      <c r="E5" s="172"/>
      <c r="F5" s="172"/>
      <c r="G5" s="172"/>
      <c r="H5" s="172"/>
      <c r="I5" s="173"/>
      <c r="J5" s="31"/>
    </row>
    <row r="6" spans="2:10" ht="17.100000000000001" customHeight="1">
      <c r="B6" s="30" t="s">
        <v>10</v>
      </c>
      <c r="C6" s="171" t="s">
        <v>152</v>
      </c>
      <c r="D6" s="172"/>
      <c r="E6" s="172"/>
      <c r="F6" s="172"/>
      <c r="G6" s="172"/>
      <c r="H6" s="172"/>
      <c r="I6" s="173"/>
      <c r="J6" s="32" t="s">
        <v>209</v>
      </c>
    </row>
    <row r="7" spans="2:10" ht="17.100000000000001" customHeight="1">
      <c r="B7" s="30" t="s">
        <v>11</v>
      </c>
      <c r="C7" s="171" t="s">
        <v>151</v>
      </c>
      <c r="D7" s="172"/>
      <c r="E7" s="172"/>
      <c r="F7" s="172"/>
      <c r="G7" s="172"/>
      <c r="H7" s="172"/>
      <c r="I7" s="173"/>
      <c r="J7" s="32" t="s">
        <v>218</v>
      </c>
    </row>
    <row r="8" spans="2:10" ht="17.100000000000001" customHeight="1">
      <c r="B8" s="32" t="s">
        <v>12</v>
      </c>
      <c r="C8" s="171" t="s">
        <v>150</v>
      </c>
      <c r="D8" s="172"/>
      <c r="E8" s="172"/>
      <c r="F8" s="172"/>
      <c r="G8" s="172"/>
      <c r="H8" s="172"/>
      <c r="I8" s="173"/>
      <c r="J8" s="32" t="s">
        <v>157</v>
      </c>
    </row>
    <row r="9" spans="2:10" ht="17.100000000000001" customHeight="1">
      <c r="B9" s="32" t="s">
        <v>13</v>
      </c>
      <c r="C9" s="171" t="s">
        <v>149</v>
      </c>
      <c r="D9" s="172"/>
      <c r="E9" s="172"/>
      <c r="F9" s="172"/>
      <c r="G9" s="172"/>
      <c r="H9" s="172"/>
      <c r="I9" s="173"/>
      <c r="J9" s="32">
        <v>24</v>
      </c>
    </row>
    <row r="10" spans="2:10" ht="17.100000000000001" customHeight="1">
      <c r="B10" s="32" t="s">
        <v>13</v>
      </c>
      <c r="C10" s="171" t="s">
        <v>201</v>
      </c>
      <c r="D10" s="172"/>
      <c r="E10" s="172"/>
      <c r="F10" s="172"/>
      <c r="G10" s="172"/>
      <c r="H10" s="172"/>
      <c r="I10" s="173"/>
      <c r="J10" s="30">
        <v>2</v>
      </c>
    </row>
    <row r="11" spans="2:10" ht="17.100000000000001" customHeight="1">
      <c r="B11" s="33"/>
      <c r="C11" s="34"/>
      <c r="D11" s="34"/>
      <c r="E11" s="34"/>
      <c r="F11" s="34"/>
      <c r="G11" s="34"/>
      <c r="H11" s="34"/>
      <c r="I11" s="33"/>
      <c r="J11" s="33"/>
    </row>
    <row r="12" spans="2:10" ht="17.100000000000001" customHeight="1">
      <c r="B12" s="33"/>
      <c r="C12" s="34"/>
      <c r="D12" s="34"/>
      <c r="E12" s="34"/>
      <c r="F12" s="34"/>
      <c r="G12" s="34"/>
      <c r="H12" s="34"/>
      <c r="I12" s="33"/>
      <c r="J12" s="33"/>
    </row>
    <row r="13" spans="2:10" ht="17.100000000000001" customHeight="1">
      <c r="B13" s="212" t="s">
        <v>49</v>
      </c>
      <c r="C13" s="213"/>
      <c r="D13" s="213"/>
      <c r="E13" s="213"/>
      <c r="F13" s="213"/>
      <c r="G13" s="213"/>
      <c r="H13" s="213"/>
      <c r="I13" s="213"/>
      <c r="J13" s="214"/>
    </row>
    <row r="14" spans="2:10" ht="23.25" customHeight="1">
      <c r="B14" s="30">
        <v>1</v>
      </c>
      <c r="C14" s="163" t="s">
        <v>8</v>
      </c>
      <c r="D14" s="164"/>
      <c r="E14" s="164"/>
      <c r="F14" s="164"/>
      <c r="G14" s="164"/>
      <c r="H14" s="164"/>
      <c r="I14" s="165"/>
      <c r="J14" s="32" t="s">
        <v>214</v>
      </c>
    </row>
    <row r="15" spans="2:10" ht="22.5" customHeight="1">
      <c r="B15" s="30">
        <v>2</v>
      </c>
      <c r="C15" s="171" t="s">
        <v>50</v>
      </c>
      <c r="D15" s="172"/>
      <c r="E15" s="172"/>
      <c r="F15" s="172"/>
      <c r="G15" s="172"/>
      <c r="H15" s="172"/>
      <c r="I15" s="173"/>
      <c r="J15" s="35" t="s">
        <v>180</v>
      </c>
    </row>
    <row r="16" spans="2:10" ht="24.75" customHeight="1">
      <c r="B16" s="30">
        <v>3</v>
      </c>
      <c r="C16" s="163" t="s">
        <v>7</v>
      </c>
      <c r="D16" s="164"/>
      <c r="E16" s="164"/>
      <c r="F16" s="164"/>
      <c r="G16" s="164"/>
      <c r="H16" s="164"/>
      <c r="I16" s="165"/>
      <c r="J16" s="102"/>
    </row>
    <row r="17" spans="2:10" ht="24.75" customHeight="1">
      <c r="B17" s="30">
        <v>4</v>
      </c>
      <c r="C17" s="163" t="s">
        <v>6</v>
      </c>
      <c r="D17" s="164"/>
      <c r="E17" s="164"/>
      <c r="F17" s="164"/>
      <c r="G17" s="164"/>
      <c r="H17" s="164"/>
      <c r="I17" s="165"/>
      <c r="J17" s="32" t="s">
        <v>215</v>
      </c>
    </row>
    <row r="18" spans="2:10" ht="26.25" customHeight="1">
      <c r="B18" s="30">
        <v>5</v>
      </c>
      <c r="C18" s="171" t="s">
        <v>5</v>
      </c>
      <c r="D18" s="164"/>
      <c r="E18" s="164"/>
      <c r="F18" s="164"/>
      <c r="G18" s="164"/>
      <c r="H18" s="164"/>
      <c r="I18" s="165"/>
      <c r="J18" s="32" t="s">
        <v>158</v>
      </c>
    </row>
    <row r="19" spans="2:10" ht="31.5" customHeight="1">
      <c r="B19" s="30">
        <v>6</v>
      </c>
      <c r="C19" s="221" t="s">
        <v>179</v>
      </c>
      <c r="D19" s="222"/>
      <c r="E19" s="222"/>
      <c r="F19" s="222"/>
      <c r="G19" s="222"/>
      <c r="H19" s="222"/>
      <c r="I19" s="223"/>
      <c r="J19" s="111" t="s">
        <v>178</v>
      </c>
    </row>
    <row r="20" spans="2:10" ht="17.100000000000001" customHeight="1">
      <c r="B20" s="167" t="s">
        <v>103</v>
      </c>
      <c r="C20" s="209"/>
      <c r="D20" s="209"/>
      <c r="E20" s="209"/>
      <c r="F20" s="209"/>
      <c r="G20" s="209"/>
      <c r="H20" s="209"/>
      <c r="I20" s="209"/>
      <c r="J20" s="209"/>
    </row>
    <row r="21" spans="2:10" ht="17.100000000000001" customHeight="1">
      <c r="B21" s="210" t="s">
        <v>24</v>
      </c>
      <c r="C21" s="184"/>
      <c r="D21" s="184"/>
      <c r="E21" s="184"/>
      <c r="F21" s="184"/>
      <c r="G21" s="184"/>
      <c r="H21" s="184"/>
      <c r="I21" s="211"/>
      <c r="J21" s="98" t="s">
        <v>87</v>
      </c>
    </row>
    <row r="22" spans="2:10" ht="17.100000000000001" customHeight="1">
      <c r="B22" s="99" t="s">
        <v>9</v>
      </c>
      <c r="C22" s="206" t="s">
        <v>45</v>
      </c>
      <c r="D22" s="207"/>
      <c r="E22" s="207"/>
      <c r="F22" s="207"/>
      <c r="G22" s="207"/>
      <c r="H22" s="207"/>
      <c r="I22" s="208"/>
      <c r="J22" s="102"/>
    </row>
    <row r="23" spans="2:10" ht="17.100000000000001" customHeight="1">
      <c r="B23" s="99" t="s">
        <v>10</v>
      </c>
      <c r="C23" s="100" t="s">
        <v>51</v>
      </c>
      <c r="D23" s="101"/>
      <c r="E23" s="101"/>
      <c r="F23" s="101"/>
      <c r="G23" s="101"/>
      <c r="H23" s="101"/>
      <c r="I23" s="103"/>
      <c r="J23" s="104"/>
    </row>
    <row r="24" spans="2:10" ht="17.100000000000001" customHeight="1">
      <c r="B24" s="99" t="s">
        <v>11</v>
      </c>
      <c r="C24" s="206" t="s">
        <v>52</v>
      </c>
      <c r="D24" s="207"/>
      <c r="E24" s="207"/>
      <c r="F24" s="207"/>
      <c r="G24" s="207"/>
      <c r="H24" s="207"/>
      <c r="I24" s="208"/>
      <c r="J24" s="104"/>
    </row>
    <row r="25" spans="2:10" ht="17.100000000000001" customHeight="1">
      <c r="B25" s="99" t="s">
        <v>12</v>
      </c>
      <c r="C25" s="100" t="s">
        <v>1</v>
      </c>
      <c r="D25" s="101"/>
      <c r="E25" s="101"/>
      <c r="F25" s="101"/>
      <c r="G25" s="101"/>
      <c r="H25" s="101"/>
      <c r="I25" s="110">
        <v>0.13125000000000001</v>
      </c>
      <c r="J25" s="104">
        <f>(J22+I25)*13.125%</f>
        <v>1.7226562500000001E-2</v>
      </c>
    </row>
    <row r="26" spans="2:10" ht="17.100000000000001" customHeight="1">
      <c r="B26" s="99" t="s">
        <v>13</v>
      </c>
      <c r="C26" s="100" t="s">
        <v>53</v>
      </c>
      <c r="D26" s="101"/>
      <c r="E26" s="101"/>
      <c r="F26" s="101"/>
      <c r="G26" s="101"/>
      <c r="H26" s="101"/>
      <c r="I26" s="91"/>
      <c r="J26" s="104"/>
    </row>
    <row r="27" spans="2:10" ht="17.100000000000001" customHeight="1">
      <c r="B27" s="99" t="s">
        <v>14</v>
      </c>
      <c r="C27" s="206" t="s">
        <v>104</v>
      </c>
      <c r="D27" s="207"/>
      <c r="E27" s="207"/>
      <c r="F27" s="207"/>
      <c r="G27" s="207"/>
      <c r="H27" s="207"/>
      <c r="I27" s="208"/>
      <c r="J27" s="104"/>
    </row>
    <row r="28" spans="2:10" ht="17.100000000000001" customHeight="1">
      <c r="B28" s="99" t="s">
        <v>15</v>
      </c>
      <c r="C28" s="206" t="s">
        <v>3</v>
      </c>
      <c r="D28" s="207"/>
      <c r="E28" s="207"/>
      <c r="F28" s="207"/>
      <c r="G28" s="207"/>
      <c r="H28" s="207"/>
      <c r="I28" s="208"/>
      <c r="J28" s="104"/>
    </row>
    <row r="29" spans="2:10" ht="17.100000000000001" customHeight="1">
      <c r="B29" s="160" t="s">
        <v>102</v>
      </c>
      <c r="C29" s="161"/>
      <c r="D29" s="161"/>
      <c r="E29" s="161"/>
      <c r="F29" s="161"/>
      <c r="G29" s="161"/>
      <c r="H29" s="161"/>
      <c r="I29" s="162"/>
      <c r="J29" s="78">
        <f>SUM(J22:J28)</f>
        <v>1.7226562500000001E-2</v>
      </c>
    </row>
    <row r="30" spans="2:10" ht="17.100000000000001" customHeight="1">
      <c r="B30" s="38"/>
      <c r="C30" s="76" t="s">
        <v>105</v>
      </c>
      <c r="D30" s="38"/>
      <c r="E30" s="38"/>
      <c r="F30" s="38"/>
      <c r="G30" s="38"/>
      <c r="H30" s="38"/>
      <c r="I30" s="38"/>
      <c r="J30" s="39"/>
    </row>
    <row r="31" spans="2:10" ht="17.100000000000001" customHeight="1">
      <c r="B31" s="178" t="s">
        <v>54</v>
      </c>
      <c r="C31" s="179"/>
      <c r="D31" s="179"/>
      <c r="E31" s="179"/>
      <c r="F31" s="179"/>
      <c r="G31" s="179"/>
      <c r="H31" s="179"/>
      <c r="I31" s="179"/>
      <c r="J31" s="180"/>
    </row>
    <row r="32" spans="2:10" ht="17.100000000000001" customHeight="1">
      <c r="B32" s="166" t="s">
        <v>88</v>
      </c>
      <c r="C32" s="167"/>
      <c r="D32" s="167"/>
      <c r="E32" s="167"/>
      <c r="F32" s="167"/>
      <c r="G32" s="167"/>
      <c r="H32" s="168"/>
      <c r="I32" s="35" t="s">
        <v>2</v>
      </c>
      <c r="J32" s="32" t="s">
        <v>87</v>
      </c>
    </row>
    <row r="33" spans="2:13" ht="17.100000000000001" customHeight="1">
      <c r="B33" s="35" t="s">
        <v>9</v>
      </c>
      <c r="C33" s="171" t="s">
        <v>56</v>
      </c>
      <c r="D33" s="172"/>
      <c r="E33" s="172"/>
      <c r="F33" s="172"/>
      <c r="G33" s="172"/>
      <c r="H33" s="173"/>
      <c r="I33" s="40">
        <v>8.3299999999999999E-2</v>
      </c>
      <c r="J33" s="36">
        <f>$J$29*I33</f>
        <v>1.4349726562499999E-3</v>
      </c>
    </row>
    <row r="34" spans="2:13" ht="17.100000000000001" customHeight="1">
      <c r="B34" s="35" t="s">
        <v>10</v>
      </c>
      <c r="C34" s="171" t="s">
        <v>85</v>
      </c>
      <c r="D34" s="172"/>
      <c r="E34" s="172"/>
      <c r="F34" s="172"/>
      <c r="G34" s="172"/>
      <c r="H34" s="173"/>
      <c r="I34" s="41">
        <v>0.1111</v>
      </c>
      <c r="J34" s="36">
        <f>$J$29*I34</f>
        <v>1.9138710937500001E-3</v>
      </c>
    </row>
    <row r="35" spans="2:13" ht="17.100000000000001" customHeight="1">
      <c r="B35" s="203" t="s">
        <v>101</v>
      </c>
      <c r="C35" s="204"/>
      <c r="D35" s="204"/>
      <c r="E35" s="204"/>
      <c r="F35" s="204"/>
      <c r="G35" s="204"/>
      <c r="H35" s="205"/>
      <c r="I35" s="120">
        <f>SUM(I33:I34)</f>
        <v>0.19440000000000002</v>
      </c>
      <c r="J35" s="79">
        <f>SUM(J33:J34)</f>
        <v>3.3488437500000003E-3</v>
      </c>
    </row>
    <row r="36" spans="2:13" ht="17.100000000000001" customHeight="1">
      <c r="B36" s="184"/>
      <c r="C36" s="184"/>
      <c r="D36" s="184"/>
      <c r="E36" s="184"/>
      <c r="F36" s="184"/>
      <c r="G36" s="184"/>
      <c r="H36" s="184"/>
      <c r="I36" s="184"/>
      <c r="J36" s="184"/>
    </row>
    <row r="37" spans="2:13" ht="17.100000000000001" customHeight="1">
      <c r="B37" s="166" t="s">
        <v>66</v>
      </c>
      <c r="C37" s="167"/>
      <c r="D37" s="167"/>
      <c r="E37" s="167"/>
      <c r="F37" s="167"/>
      <c r="G37" s="167"/>
      <c r="H37" s="168"/>
      <c r="I37" s="35" t="s">
        <v>2</v>
      </c>
      <c r="J37" s="35" t="s">
        <v>87</v>
      </c>
      <c r="L37" s="28"/>
      <c r="M37" s="27"/>
    </row>
    <row r="38" spans="2:13" ht="17.100000000000001" customHeight="1">
      <c r="B38" s="51" t="s">
        <v>9</v>
      </c>
      <c r="C38" s="171" t="s">
        <v>59</v>
      </c>
      <c r="D38" s="172"/>
      <c r="E38" s="172"/>
      <c r="F38" s="172"/>
      <c r="G38" s="172"/>
      <c r="H38" s="173"/>
      <c r="I38" s="56">
        <v>0.1</v>
      </c>
      <c r="J38" s="57">
        <f>$J$29*I38</f>
        <v>1.7226562500000002E-3</v>
      </c>
      <c r="L38" s="29"/>
      <c r="M38" s="27"/>
    </row>
    <row r="39" spans="2:13" ht="17.100000000000001" customHeight="1">
      <c r="B39" s="35" t="s">
        <v>10</v>
      </c>
      <c r="C39" s="171" t="s">
        <v>60</v>
      </c>
      <c r="D39" s="172"/>
      <c r="E39" s="172"/>
      <c r="F39" s="172"/>
      <c r="G39" s="172"/>
      <c r="H39" s="173"/>
      <c r="I39" s="40">
        <v>2.5000000000000001E-2</v>
      </c>
      <c r="J39" s="57">
        <f t="shared" ref="J39:J45" si="0">$J$29*I39</f>
        <v>4.3066406250000006E-4</v>
      </c>
      <c r="L39" s="28"/>
    </row>
    <row r="40" spans="2:13" ht="17.100000000000001" customHeight="1">
      <c r="B40" s="35" t="s">
        <v>11</v>
      </c>
      <c r="C40" s="171" t="s">
        <v>61</v>
      </c>
      <c r="D40" s="172"/>
      <c r="E40" s="172"/>
      <c r="F40" s="172"/>
      <c r="G40" s="172"/>
      <c r="H40" s="173"/>
      <c r="I40" s="40">
        <v>0.03</v>
      </c>
      <c r="J40" s="57">
        <f t="shared" si="0"/>
        <v>5.16796875E-4</v>
      </c>
      <c r="L40" s="28"/>
    </row>
    <row r="41" spans="2:13" ht="17.100000000000001" customHeight="1">
      <c r="B41" s="35" t="s">
        <v>12</v>
      </c>
      <c r="C41" s="171" t="s">
        <v>58</v>
      </c>
      <c r="D41" s="172"/>
      <c r="E41" s="172"/>
      <c r="F41" s="172"/>
      <c r="G41" s="172"/>
      <c r="H41" s="173"/>
      <c r="I41" s="40">
        <v>1.4999999999999999E-2</v>
      </c>
      <c r="J41" s="57">
        <f t="shared" si="0"/>
        <v>2.583984375E-4</v>
      </c>
    </row>
    <row r="42" spans="2:13" ht="17.100000000000001" customHeight="1">
      <c r="B42" s="35" t="s">
        <v>13</v>
      </c>
      <c r="C42" s="171" t="s">
        <v>62</v>
      </c>
      <c r="D42" s="172"/>
      <c r="E42" s="172"/>
      <c r="F42" s="172"/>
      <c r="G42" s="172"/>
      <c r="H42" s="173"/>
      <c r="I42" s="40">
        <v>0.01</v>
      </c>
      <c r="J42" s="57">
        <f t="shared" si="0"/>
        <v>1.72265625E-4</v>
      </c>
    </row>
    <row r="43" spans="2:13" ht="17.100000000000001" customHeight="1">
      <c r="B43" s="35" t="s">
        <v>14</v>
      </c>
      <c r="C43" s="171" t="s">
        <v>63</v>
      </c>
      <c r="D43" s="172"/>
      <c r="E43" s="172"/>
      <c r="F43" s="172"/>
      <c r="G43" s="172"/>
      <c r="H43" s="173"/>
      <c r="I43" s="40">
        <v>6.0000000000000001E-3</v>
      </c>
      <c r="J43" s="57">
        <f t="shared" si="0"/>
        <v>1.03359375E-4</v>
      </c>
    </row>
    <row r="44" spans="2:13" ht="17.100000000000001" customHeight="1">
      <c r="B44" s="35" t="s">
        <v>15</v>
      </c>
      <c r="C44" s="171" t="s">
        <v>64</v>
      </c>
      <c r="D44" s="172"/>
      <c r="E44" s="172"/>
      <c r="F44" s="172"/>
      <c r="G44" s="172"/>
      <c r="H44" s="173"/>
      <c r="I44" s="40">
        <v>2E-3</v>
      </c>
      <c r="J44" s="57">
        <f t="shared" si="0"/>
        <v>3.4453124999999999E-5</v>
      </c>
    </row>
    <row r="45" spans="2:13" ht="17.100000000000001" customHeight="1">
      <c r="B45" s="52" t="s">
        <v>16</v>
      </c>
      <c r="C45" s="171" t="s">
        <v>65</v>
      </c>
      <c r="D45" s="172"/>
      <c r="E45" s="172"/>
      <c r="F45" s="172"/>
      <c r="G45" s="172"/>
      <c r="H45" s="173"/>
      <c r="I45" s="55">
        <v>0.08</v>
      </c>
      <c r="J45" s="57">
        <f t="shared" si="0"/>
        <v>1.378125E-3</v>
      </c>
    </row>
    <row r="46" spans="2:13" ht="17.100000000000001" customHeight="1">
      <c r="B46" s="188" t="s">
        <v>106</v>
      </c>
      <c r="C46" s="189"/>
      <c r="D46" s="189"/>
      <c r="E46" s="189"/>
      <c r="F46" s="189"/>
      <c r="G46" s="189"/>
      <c r="H46" s="190"/>
      <c r="I46" s="120">
        <f>SUM(I38:I45)</f>
        <v>0.26800000000000002</v>
      </c>
      <c r="J46" s="79">
        <f>SUM(J38:J45)</f>
        <v>4.6167187500000002E-3</v>
      </c>
      <c r="L46" s="26"/>
    </row>
    <row r="47" spans="2:13" ht="17.100000000000001" customHeight="1">
      <c r="B47" s="184"/>
      <c r="C47" s="184"/>
      <c r="D47" s="184"/>
      <c r="E47" s="184"/>
      <c r="F47" s="184"/>
      <c r="G47" s="184"/>
      <c r="H47" s="184"/>
      <c r="I47" s="184"/>
      <c r="J47" s="184"/>
    </row>
    <row r="48" spans="2:13" ht="17.100000000000001" customHeight="1">
      <c r="B48" s="200" t="s">
        <v>67</v>
      </c>
      <c r="C48" s="201"/>
      <c r="D48" s="201"/>
      <c r="E48" s="201"/>
      <c r="F48" s="201"/>
      <c r="G48" s="201"/>
      <c r="H48" s="201"/>
      <c r="I48" s="202"/>
      <c r="J48" s="81" t="s">
        <v>87</v>
      </c>
    </row>
    <row r="49" spans="1:10" ht="17.100000000000001" customHeight="1">
      <c r="B49" s="51" t="s">
        <v>9</v>
      </c>
      <c r="C49" s="68" t="s">
        <v>112</v>
      </c>
      <c r="D49" s="69"/>
      <c r="E49" s="69"/>
      <c r="F49" s="69"/>
      <c r="G49" s="69"/>
      <c r="H49" s="69"/>
      <c r="I49" s="82"/>
      <c r="J49" s="57">
        <f>ROUND(((I49*1)*15),2)</f>
        <v>0</v>
      </c>
    </row>
    <row r="50" spans="1:10" ht="17.100000000000001" customHeight="1">
      <c r="B50" s="51" t="s">
        <v>110</v>
      </c>
      <c r="C50" s="68" t="s">
        <v>111</v>
      </c>
      <c r="D50" s="69"/>
      <c r="E50" s="69"/>
      <c r="F50" s="69"/>
      <c r="G50" s="69"/>
      <c r="H50" s="69"/>
      <c r="I50" s="73">
        <v>0.06</v>
      </c>
      <c r="J50" s="57">
        <f>-ROUND((J22*6%),2)</f>
        <v>0</v>
      </c>
    </row>
    <row r="51" spans="1:10" ht="17.100000000000001" customHeight="1">
      <c r="B51" s="35" t="s">
        <v>10</v>
      </c>
      <c r="C51" s="83" t="s">
        <v>115</v>
      </c>
      <c r="D51" s="84"/>
      <c r="E51" s="84"/>
      <c r="F51" s="84"/>
      <c r="G51" s="84"/>
      <c r="H51" s="84"/>
      <c r="I51" s="86"/>
      <c r="J51" s="36">
        <f>ROUND((I51*15),2)</f>
        <v>0</v>
      </c>
    </row>
    <row r="52" spans="1:10" ht="17.100000000000001" customHeight="1">
      <c r="B52" s="35" t="s">
        <v>11</v>
      </c>
      <c r="C52" s="171" t="s">
        <v>113</v>
      </c>
      <c r="D52" s="172"/>
      <c r="E52" s="172"/>
      <c r="F52" s="172"/>
      <c r="G52" s="172"/>
      <c r="H52" s="172"/>
      <c r="I52" s="173"/>
      <c r="J52" s="36"/>
    </row>
    <row r="53" spans="1:10" ht="17.100000000000001" customHeight="1">
      <c r="B53" s="52" t="s">
        <v>12</v>
      </c>
      <c r="C53" s="171" t="s">
        <v>114</v>
      </c>
      <c r="D53" s="172"/>
      <c r="E53" s="172"/>
      <c r="F53" s="172"/>
      <c r="G53" s="172"/>
      <c r="H53" s="172"/>
      <c r="I53" s="173"/>
      <c r="J53" s="50"/>
    </row>
    <row r="54" spans="1:10" ht="17.100000000000001" customHeight="1">
      <c r="B54" s="52" t="s">
        <v>13</v>
      </c>
      <c r="C54" s="68" t="s">
        <v>107</v>
      </c>
      <c r="D54" s="69"/>
      <c r="E54" s="69"/>
      <c r="F54" s="69"/>
      <c r="G54" s="69"/>
      <c r="H54" s="69"/>
      <c r="I54" s="82"/>
      <c r="J54" s="50"/>
    </row>
    <row r="55" spans="1:10" ht="17.100000000000001" customHeight="1">
      <c r="B55" s="52" t="s">
        <v>14</v>
      </c>
      <c r="C55" s="68" t="s">
        <v>108</v>
      </c>
      <c r="D55" s="69"/>
      <c r="E55" s="69"/>
      <c r="F55" s="69"/>
      <c r="G55" s="69"/>
      <c r="H55" s="69"/>
      <c r="I55" s="82"/>
      <c r="J55" s="50"/>
    </row>
    <row r="56" spans="1:10" ht="17.100000000000001" customHeight="1">
      <c r="B56" s="52" t="s">
        <v>15</v>
      </c>
      <c r="C56" s="171" t="s">
        <v>109</v>
      </c>
      <c r="D56" s="172"/>
      <c r="E56" s="172"/>
      <c r="F56" s="172"/>
      <c r="G56" s="172"/>
      <c r="H56" s="172"/>
      <c r="I56" s="173"/>
      <c r="J56" s="50"/>
    </row>
    <row r="57" spans="1:10" ht="17.100000000000001" customHeight="1">
      <c r="B57" s="166" t="s">
        <v>89</v>
      </c>
      <c r="C57" s="167"/>
      <c r="D57" s="167"/>
      <c r="E57" s="167"/>
      <c r="F57" s="167"/>
      <c r="G57" s="167"/>
      <c r="H57" s="167"/>
      <c r="I57" s="168"/>
      <c r="J57" s="46">
        <f>SUM(J49:J56)</f>
        <v>0</v>
      </c>
    </row>
    <row r="58" spans="1:10" ht="22.5" customHeight="1">
      <c r="B58" s="193" t="s">
        <v>118</v>
      </c>
      <c r="C58" s="193"/>
      <c r="D58" s="193"/>
      <c r="E58" s="193"/>
      <c r="F58" s="193"/>
      <c r="G58" s="193"/>
      <c r="H58" s="193"/>
      <c r="I58" s="193"/>
      <c r="J58" s="193"/>
    </row>
    <row r="59" spans="1:10" ht="27" customHeight="1">
      <c r="B59" s="197" t="s">
        <v>68</v>
      </c>
      <c r="C59" s="198"/>
      <c r="D59" s="198"/>
      <c r="E59" s="198"/>
      <c r="F59" s="198"/>
      <c r="G59" s="198"/>
      <c r="H59" s="198"/>
      <c r="I59" s="199"/>
      <c r="J59" s="61" t="s">
        <v>87</v>
      </c>
    </row>
    <row r="60" spans="1:10" ht="17.100000000000001" customHeight="1">
      <c r="B60" s="35" t="s">
        <v>69</v>
      </c>
      <c r="C60" s="68" t="s">
        <v>55</v>
      </c>
      <c r="D60" s="71"/>
      <c r="E60" s="71"/>
      <c r="F60" s="71"/>
      <c r="G60" s="71"/>
      <c r="H60" s="71"/>
      <c r="I60" s="87">
        <v>0.19439999999999999</v>
      </c>
      <c r="J60" s="36">
        <f>J35</f>
        <v>3.3488437500000003E-3</v>
      </c>
    </row>
    <row r="61" spans="1:10" ht="17.100000000000001" customHeight="1">
      <c r="B61" s="35" t="s">
        <v>70</v>
      </c>
      <c r="C61" s="68" t="s">
        <v>57</v>
      </c>
      <c r="D61" s="69"/>
      <c r="E61" s="71"/>
      <c r="F61" s="71"/>
      <c r="G61" s="71"/>
      <c r="H61" s="71"/>
      <c r="I61" s="87">
        <v>0.26800000000000002</v>
      </c>
      <c r="J61" s="47">
        <f>J46</f>
        <v>4.6167187500000002E-3</v>
      </c>
    </row>
    <row r="62" spans="1:10" ht="17.100000000000001" customHeight="1">
      <c r="B62" s="52" t="s">
        <v>71</v>
      </c>
      <c r="C62" s="68" t="s">
        <v>72</v>
      </c>
      <c r="D62" s="71"/>
      <c r="E62" s="71"/>
      <c r="F62" s="71"/>
      <c r="G62" s="71"/>
      <c r="H62" s="71"/>
      <c r="I62" s="72"/>
      <c r="J62" s="53">
        <f>J57</f>
        <v>0</v>
      </c>
    </row>
    <row r="63" spans="1:10" ht="17.100000000000001" customHeight="1">
      <c r="A63" s="88"/>
      <c r="B63" s="89" t="s">
        <v>116</v>
      </c>
      <c r="C63" s="90"/>
      <c r="D63" s="90"/>
      <c r="E63" s="90"/>
      <c r="F63" s="90"/>
      <c r="G63" s="80"/>
      <c r="H63" s="80"/>
      <c r="I63" s="121">
        <v>0.46239999999999998</v>
      </c>
      <c r="J63" s="79">
        <f>SUM(J60:J62)</f>
        <v>7.9655625000000004E-3</v>
      </c>
    </row>
    <row r="64" spans="1:10" ht="23.25" customHeight="1">
      <c r="B64" s="193" t="s">
        <v>117</v>
      </c>
      <c r="C64" s="193"/>
      <c r="D64" s="193"/>
      <c r="E64" s="193"/>
      <c r="F64" s="193"/>
      <c r="G64" s="193"/>
      <c r="H64" s="193"/>
      <c r="I64" s="193"/>
      <c r="J64" s="193"/>
    </row>
    <row r="65" spans="2:12" ht="17.100000000000001" customHeight="1">
      <c r="B65" s="178" t="s">
        <v>73</v>
      </c>
      <c r="C65" s="179"/>
      <c r="D65" s="179"/>
      <c r="E65" s="179"/>
      <c r="F65" s="179"/>
      <c r="G65" s="179"/>
      <c r="H65" s="179"/>
      <c r="I65" s="179"/>
      <c r="J65" s="180"/>
    </row>
    <row r="66" spans="2:12" ht="17.100000000000001" customHeight="1">
      <c r="B66" s="166"/>
      <c r="C66" s="167"/>
      <c r="D66" s="167"/>
      <c r="E66" s="167"/>
      <c r="F66" s="167"/>
      <c r="G66" s="167"/>
      <c r="H66" s="168"/>
      <c r="I66" s="58" t="s">
        <v>2</v>
      </c>
      <c r="J66" s="58" t="s">
        <v>87</v>
      </c>
    </row>
    <row r="67" spans="2:12" ht="17.100000000000001" customHeight="1">
      <c r="B67" s="35" t="s">
        <v>9</v>
      </c>
      <c r="C67" s="171" t="s">
        <v>76</v>
      </c>
      <c r="D67" s="172"/>
      <c r="E67" s="172"/>
      <c r="F67" s="172"/>
      <c r="G67" s="172"/>
      <c r="H67" s="173"/>
      <c r="I67" s="40">
        <v>4.5999999999999999E-3</v>
      </c>
      <c r="J67" s="47">
        <f>$J$29*I67</f>
        <v>7.9242187500000008E-5</v>
      </c>
    </row>
    <row r="68" spans="2:12" ht="17.100000000000001" customHeight="1">
      <c r="B68" s="35" t="s">
        <v>10</v>
      </c>
      <c r="C68" s="171" t="s">
        <v>75</v>
      </c>
      <c r="D68" s="172"/>
      <c r="E68" s="172"/>
      <c r="F68" s="172"/>
      <c r="G68" s="172"/>
      <c r="H68" s="173"/>
      <c r="I68" s="43">
        <v>4.0000000000000002E-4</v>
      </c>
      <c r="J68" s="47">
        <f t="shared" ref="J68:J72" si="1">$J$29*I68</f>
        <v>6.8906250000000006E-6</v>
      </c>
    </row>
    <row r="69" spans="2:12" ht="17.100000000000001" customHeight="1">
      <c r="B69" s="35" t="s">
        <v>11</v>
      </c>
      <c r="C69" s="171" t="s">
        <v>119</v>
      </c>
      <c r="D69" s="172"/>
      <c r="E69" s="172"/>
      <c r="F69" s="172"/>
      <c r="G69" s="172"/>
      <c r="H69" s="173"/>
      <c r="I69" s="40">
        <v>0.02</v>
      </c>
      <c r="J69" s="47">
        <f t="shared" si="1"/>
        <v>3.4453125E-4</v>
      </c>
    </row>
    <row r="70" spans="2:12" ht="17.100000000000001" customHeight="1">
      <c r="B70" s="35" t="s">
        <v>12</v>
      </c>
      <c r="C70" s="171" t="s">
        <v>74</v>
      </c>
      <c r="D70" s="172"/>
      <c r="E70" s="172"/>
      <c r="F70" s="172"/>
      <c r="G70" s="172"/>
      <c r="H70" s="173"/>
      <c r="I70" s="40">
        <v>1.9400000000000001E-2</v>
      </c>
      <c r="J70" s="47">
        <f t="shared" si="1"/>
        <v>3.3419531250000002E-4</v>
      </c>
    </row>
    <row r="71" spans="2:12" ht="29.1" customHeight="1">
      <c r="B71" s="35" t="s">
        <v>13</v>
      </c>
      <c r="C71" s="194" t="s">
        <v>90</v>
      </c>
      <c r="D71" s="195"/>
      <c r="E71" s="195"/>
      <c r="F71" s="195"/>
      <c r="G71" s="195"/>
      <c r="H71" s="196"/>
      <c r="I71" s="41">
        <f>I70*I46</f>
        <v>5.1992000000000002E-3</v>
      </c>
      <c r="J71" s="47">
        <f t="shared" si="1"/>
        <v>8.9564343750000007E-5</v>
      </c>
    </row>
    <row r="72" spans="2:12" ht="17.100000000000001" customHeight="1">
      <c r="B72" s="52" t="s">
        <v>14</v>
      </c>
      <c r="C72" s="171" t="s">
        <v>91</v>
      </c>
      <c r="D72" s="172"/>
      <c r="E72" s="172"/>
      <c r="F72" s="172"/>
      <c r="G72" s="172"/>
      <c r="H72" s="173"/>
      <c r="I72" s="59">
        <v>0.02</v>
      </c>
      <c r="J72" s="47">
        <f t="shared" si="1"/>
        <v>3.4453125E-4</v>
      </c>
    </row>
    <row r="73" spans="2:12" ht="17.100000000000001" customHeight="1">
      <c r="B73" s="188" t="s">
        <v>120</v>
      </c>
      <c r="C73" s="189"/>
      <c r="D73" s="189"/>
      <c r="E73" s="189"/>
      <c r="F73" s="189"/>
      <c r="G73" s="189"/>
      <c r="H73" s="190"/>
      <c r="I73" s="120">
        <f>SUM(I67:I72)</f>
        <v>6.95992E-2</v>
      </c>
      <c r="J73" s="79">
        <f>SUM(J67:J72)</f>
        <v>1.19895496875E-3</v>
      </c>
    </row>
    <row r="74" spans="2:12" ht="39.75" customHeight="1">
      <c r="B74" s="167" t="s">
        <v>124</v>
      </c>
      <c r="C74" s="167"/>
      <c r="D74" s="167"/>
      <c r="E74" s="167"/>
      <c r="F74" s="167"/>
      <c r="G74" s="167"/>
      <c r="H74" s="167"/>
      <c r="I74" s="167"/>
      <c r="J74" s="167"/>
    </row>
    <row r="75" spans="2:12" ht="17.100000000000001" customHeight="1">
      <c r="B75" s="178" t="s">
        <v>77</v>
      </c>
      <c r="C75" s="179"/>
      <c r="D75" s="179"/>
      <c r="E75" s="179"/>
      <c r="F75" s="179"/>
      <c r="G75" s="179"/>
      <c r="H75" s="179"/>
      <c r="I75" s="179"/>
      <c r="J75" s="180"/>
    </row>
    <row r="76" spans="2:12" ht="17.100000000000001" customHeight="1">
      <c r="B76" s="166"/>
      <c r="C76" s="167"/>
      <c r="D76" s="167"/>
      <c r="E76" s="167"/>
      <c r="F76" s="167"/>
      <c r="G76" s="167"/>
      <c r="H76" s="168"/>
      <c r="I76" s="58" t="s">
        <v>2</v>
      </c>
      <c r="J76" s="58" t="s">
        <v>87</v>
      </c>
    </row>
    <row r="77" spans="2:12" ht="17.100000000000001" customHeight="1">
      <c r="B77" s="35" t="s">
        <v>9</v>
      </c>
      <c r="C77" s="171" t="s">
        <v>92</v>
      </c>
      <c r="D77" s="172"/>
      <c r="E77" s="172"/>
      <c r="F77" s="172"/>
      <c r="G77" s="172"/>
      <c r="H77" s="173"/>
      <c r="I77" s="44"/>
      <c r="J77" s="36">
        <f>$J$29*I77</f>
        <v>0</v>
      </c>
      <c r="L77">
        <v>8.98</v>
      </c>
    </row>
    <row r="78" spans="2:12" ht="17.100000000000001" customHeight="1">
      <c r="B78" s="35" t="s">
        <v>10</v>
      </c>
      <c r="C78" s="171" t="s">
        <v>121</v>
      </c>
      <c r="D78" s="172"/>
      <c r="E78" s="172"/>
      <c r="F78" s="172"/>
      <c r="G78" s="172"/>
      <c r="H78" s="173"/>
      <c r="I78" s="44">
        <v>2.8E-3</v>
      </c>
      <c r="J78" s="36">
        <f t="shared" ref="J78:J81" si="2">$J$29*I78</f>
        <v>4.8234374999999998E-5</v>
      </c>
      <c r="L78">
        <f>8.98/3</f>
        <v>2.9933333333333336</v>
      </c>
    </row>
    <row r="79" spans="2:12" ht="17.100000000000001" customHeight="1">
      <c r="B79" s="35" t="s">
        <v>11</v>
      </c>
      <c r="C79" s="171" t="s">
        <v>93</v>
      </c>
      <c r="D79" s="172"/>
      <c r="E79" s="172"/>
      <c r="F79" s="172"/>
      <c r="G79" s="172"/>
      <c r="H79" s="173"/>
      <c r="I79" s="44">
        <v>2.0000000000000001E-4</v>
      </c>
      <c r="J79" s="36">
        <f t="shared" si="2"/>
        <v>3.4453125000000003E-6</v>
      </c>
      <c r="L79">
        <f>L77+L78</f>
        <v>11.973333333333334</v>
      </c>
    </row>
    <row r="80" spans="2:12" ht="17.100000000000001" customHeight="1">
      <c r="B80" s="35" t="s">
        <v>12</v>
      </c>
      <c r="C80" s="171" t="s">
        <v>94</v>
      </c>
      <c r="D80" s="172"/>
      <c r="E80" s="172"/>
      <c r="F80" s="172"/>
      <c r="G80" s="172"/>
      <c r="H80" s="173"/>
      <c r="I80" s="40">
        <v>3.3E-3</v>
      </c>
      <c r="J80" s="36">
        <f t="shared" si="2"/>
        <v>5.684765625E-5</v>
      </c>
      <c r="L80">
        <f>L79*I46</f>
        <v>3.2088533333333338</v>
      </c>
    </row>
    <row r="81" spans="2:12" ht="17.100000000000001" customHeight="1">
      <c r="B81" s="35" t="s">
        <v>13</v>
      </c>
      <c r="C81" s="171" t="s">
        <v>95</v>
      </c>
      <c r="D81" s="172"/>
      <c r="E81" s="172"/>
      <c r="F81" s="172"/>
      <c r="G81" s="172"/>
      <c r="H81" s="173"/>
      <c r="I81" s="44">
        <v>2E-3</v>
      </c>
      <c r="J81" s="36">
        <f t="shared" si="2"/>
        <v>3.4453124999999999E-5</v>
      </c>
      <c r="L81">
        <f>L79+L80</f>
        <v>15.182186666666668</v>
      </c>
    </row>
    <row r="82" spans="2:12" ht="17.100000000000001" customHeight="1">
      <c r="B82" s="35" t="s">
        <v>14</v>
      </c>
      <c r="C82" s="171" t="s">
        <v>122</v>
      </c>
      <c r="D82" s="172"/>
      <c r="E82" s="172"/>
      <c r="F82" s="172"/>
      <c r="G82" s="172"/>
      <c r="H82" s="173"/>
      <c r="I82" s="44">
        <v>1.3899999999999999E-2</v>
      </c>
      <c r="J82" s="36">
        <f>$J$29*I82</f>
        <v>2.3944921875E-4</v>
      </c>
    </row>
    <row r="83" spans="2:12" ht="17.100000000000001" customHeight="1">
      <c r="B83" s="188" t="s">
        <v>123</v>
      </c>
      <c r="C83" s="189"/>
      <c r="D83" s="189"/>
      <c r="E83" s="189"/>
      <c r="F83" s="189"/>
      <c r="G83" s="189"/>
      <c r="H83" s="190"/>
      <c r="I83" s="42">
        <f>I78+I79+I80+I81+I82</f>
        <v>2.2199999999999998E-2</v>
      </c>
      <c r="J83" s="36"/>
    </row>
    <row r="84" spans="2:12" ht="17.100000000000001" customHeight="1">
      <c r="B84" s="35" t="s">
        <v>15</v>
      </c>
      <c r="C84" s="68" t="s">
        <v>125</v>
      </c>
      <c r="D84" s="69"/>
      <c r="E84" s="69"/>
      <c r="F84" s="69"/>
      <c r="G84" s="69"/>
      <c r="H84" s="70"/>
      <c r="I84" s="44">
        <v>3.8999999999999998E-3</v>
      </c>
      <c r="J84" s="36">
        <f>I84*J29</f>
        <v>6.7183593749999996E-5</v>
      </c>
    </row>
    <row r="85" spans="2:12" ht="17.100000000000001" customHeight="1">
      <c r="B85" s="191"/>
      <c r="C85" s="192"/>
      <c r="D85" s="192"/>
      <c r="E85" s="92"/>
      <c r="F85" s="93"/>
      <c r="G85" s="94" t="s">
        <v>126</v>
      </c>
      <c r="H85" s="95"/>
      <c r="I85" s="42">
        <f>I83+I84</f>
        <v>2.6099999999999998E-2</v>
      </c>
      <c r="J85" s="36"/>
    </row>
    <row r="86" spans="2:12" ht="17.100000000000001" customHeight="1">
      <c r="B86" s="35" t="s">
        <v>16</v>
      </c>
      <c r="C86" s="171" t="s">
        <v>127</v>
      </c>
      <c r="D86" s="172"/>
      <c r="E86" s="172"/>
      <c r="F86" s="172"/>
      <c r="G86" s="172"/>
      <c r="H86" s="173"/>
      <c r="I86" s="44">
        <v>3.7000000000000002E-3</v>
      </c>
      <c r="J86" s="36">
        <f>I86*J29</f>
        <v>6.3738281250000006E-5</v>
      </c>
    </row>
    <row r="87" spans="2:12" ht="17.100000000000001" customHeight="1">
      <c r="B87" s="188" t="s">
        <v>123</v>
      </c>
      <c r="C87" s="189"/>
      <c r="D87" s="189"/>
      <c r="E87" s="189"/>
      <c r="F87" s="189"/>
      <c r="G87" s="189"/>
      <c r="H87" s="190"/>
      <c r="I87" s="120">
        <f>I85+I86</f>
        <v>2.98E-2</v>
      </c>
      <c r="J87" s="79">
        <f>SUM(J77:J86)</f>
        <v>5.1335156250000003E-4</v>
      </c>
    </row>
    <row r="88" spans="2:12" ht="23.25" customHeight="1">
      <c r="B88" s="193" t="s">
        <v>128</v>
      </c>
      <c r="C88" s="193"/>
      <c r="D88" s="193"/>
      <c r="E88" s="193"/>
      <c r="F88" s="193"/>
      <c r="G88" s="193"/>
      <c r="H88" s="193"/>
      <c r="I88" s="193"/>
      <c r="J88" s="193"/>
    </row>
    <row r="89" spans="2:12" ht="17.100000000000001" customHeight="1">
      <c r="B89" s="181" t="s">
        <v>78</v>
      </c>
      <c r="C89" s="182"/>
      <c r="D89" s="182"/>
      <c r="E89" s="182"/>
      <c r="F89" s="182"/>
      <c r="G89" s="182"/>
      <c r="H89" s="182"/>
      <c r="I89" s="183"/>
      <c r="J89" s="32" t="s">
        <v>87</v>
      </c>
    </row>
    <row r="90" spans="2:12" ht="17.100000000000001" customHeight="1">
      <c r="B90" s="52" t="s">
        <v>9</v>
      </c>
      <c r="C90" s="83" t="s">
        <v>96</v>
      </c>
      <c r="D90" s="84"/>
      <c r="E90" s="84"/>
      <c r="F90" s="84"/>
      <c r="G90" s="84"/>
      <c r="H90" s="84"/>
      <c r="I90" s="85"/>
      <c r="J90" s="50"/>
    </row>
    <row r="91" spans="2:12" ht="17.100000000000001" customHeight="1">
      <c r="B91" s="166" t="s">
        <v>89</v>
      </c>
      <c r="C91" s="167"/>
      <c r="D91" s="167"/>
      <c r="E91" s="167"/>
      <c r="F91" s="167"/>
      <c r="G91" s="167"/>
      <c r="H91" s="167"/>
      <c r="I91" s="168"/>
      <c r="J91" s="46">
        <f>J90</f>
        <v>0</v>
      </c>
    </row>
    <row r="92" spans="2:12" ht="26.25" customHeight="1">
      <c r="B92" s="184" t="s">
        <v>129</v>
      </c>
      <c r="C92" s="184"/>
      <c r="D92" s="184"/>
      <c r="E92" s="184"/>
      <c r="F92" s="184"/>
      <c r="G92" s="184"/>
      <c r="H92" s="184"/>
      <c r="I92" s="184"/>
      <c r="J92" s="184"/>
    </row>
    <row r="93" spans="2:12" ht="17.100000000000001" customHeight="1">
      <c r="B93" s="185" t="s">
        <v>86</v>
      </c>
      <c r="C93" s="186"/>
      <c r="D93" s="186"/>
      <c r="E93" s="186"/>
      <c r="F93" s="186"/>
      <c r="G93" s="186"/>
      <c r="H93" s="186"/>
      <c r="I93" s="187"/>
      <c r="J93" s="60" t="s">
        <v>87</v>
      </c>
    </row>
    <row r="94" spans="2:12" ht="17.100000000000001" customHeight="1">
      <c r="B94" s="35" t="s">
        <v>20</v>
      </c>
      <c r="C94" s="68" t="s">
        <v>131</v>
      </c>
      <c r="D94" s="69"/>
      <c r="E94" s="69"/>
      <c r="F94" s="69"/>
      <c r="G94" s="69"/>
      <c r="H94" s="69"/>
      <c r="I94" s="96">
        <v>2.98E-2</v>
      </c>
      <c r="J94" s="36">
        <f>J87</f>
        <v>5.1335156250000003E-4</v>
      </c>
    </row>
    <row r="95" spans="2:12" ht="17.100000000000001" customHeight="1">
      <c r="B95" s="52" t="s">
        <v>21</v>
      </c>
      <c r="C95" s="68" t="s">
        <v>130</v>
      </c>
      <c r="D95" s="69"/>
      <c r="E95" s="69"/>
      <c r="F95" s="69"/>
      <c r="G95" s="69"/>
      <c r="H95" s="69"/>
      <c r="I95" s="70"/>
      <c r="J95" s="53">
        <f>J91</f>
        <v>0</v>
      </c>
    </row>
    <row r="96" spans="2:12" ht="17.100000000000001" customHeight="1">
      <c r="B96" s="188" t="s">
        <v>132</v>
      </c>
      <c r="C96" s="189"/>
      <c r="D96" s="189"/>
      <c r="E96" s="189"/>
      <c r="F96" s="189"/>
      <c r="G96" s="189"/>
      <c r="H96" s="189"/>
      <c r="I96" s="190"/>
      <c r="J96" s="79">
        <f>J94+J95</f>
        <v>5.1335156250000003E-4</v>
      </c>
    </row>
    <row r="97" spans="2:10" ht="17.100000000000001" customHeight="1">
      <c r="B97" s="184"/>
      <c r="C97" s="184"/>
      <c r="D97" s="184"/>
      <c r="E97" s="184"/>
      <c r="F97" s="184"/>
      <c r="G97" s="184"/>
      <c r="H97" s="184"/>
      <c r="I97" s="184"/>
      <c r="J97" s="184"/>
    </row>
    <row r="98" spans="2:10" ht="17.100000000000001" customHeight="1">
      <c r="B98" s="178" t="s">
        <v>79</v>
      </c>
      <c r="C98" s="179"/>
      <c r="D98" s="179"/>
      <c r="E98" s="179"/>
      <c r="F98" s="179"/>
      <c r="G98" s="179"/>
      <c r="H98" s="179"/>
      <c r="I98" s="180"/>
      <c r="J98" s="61" t="s">
        <v>87</v>
      </c>
    </row>
    <row r="99" spans="2:10" ht="17.100000000000001" customHeight="1">
      <c r="B99" s="35" t="s">
        <v>9</v>
      </c>
      <c r="C99" s="171" t="s">
        <v>80</v>
      </c>
      <c r="D99" s="172"/>
      <c r="E99" s="172"/>
      <c r="F99" s="172"/>
      <c r="G99" s="172"/>
      <c r="H99" s="172"/>
      <c r="I99" s="173"/>
      <c r="J99" s="36"/>
    </row>
    <row r="100" spans="2:10" ht="17.100000000000001" customHeight="1">
      <c r="B100" s="35" t="s">
        <v>10</v>
      </c>
      <c r="C100" s="171" t="s">
        <v>17</v>
      </c>
      <c r="D100" s="172"/>
      <c r="E100" s="172"/>
      <c r="F100" s="172"/>
      <c r="G100" s="172"/>
      <c r="H100" s="172"/>
      <c r="I100" s="173"/>
      <c r="J100" s="36"/>
    </row>
    <row r="101" spans="2:10" ht="17.100000000000001" customHeight="1">
      <c r="B101" s="45" t="s">
        <v>11</v>
      </c>
      <c r="C101" s="171" t="s">
        <v>141</v>
      </c>
      <c r="D101" s="172"/>
      <c r="E101" s="172"/>
      <c r="F101" s="172"/>
      <c r="G101" s="172"/>
      <c r="H101" s="172"/>
      <c r="I101" s="173"/>
      <c r="J101" s="36"/>
    </row>
    <row r="102" spans="2:10" ht="17.100000000000001" customHeight="1">
      <c r="B102" s="54" t="s">
        <v>12</v>
      </c>
      <c r="C102" s="171" t="s">
        <v>3</v>
      </c>
      <c r="D102" s="172"/>
      <c r="E102" s="172"/>
      <c r="F102" s="172"/>
      <c r="G102" s="172"/>
      <c r="H102" s="172"/>
      <c r="I102" s="173"/>
      <c r="J102" s="50"/>
    </row>
    <row r="103" spans="2:10" ht="17.100000000000001" customHeight="1">
      <c r="B103" s="188" t="s">
        <v>142</v>
      </c>
      <c r="C103" s="189"/>
      <c r="D103" s="189"/>
      <c r="E103" s="189"/>
      <c r="F103" s="189"/>
      <c r="G103" s="189"/>
      <c r="H103" s="189"/>
      <c r="I103" s="190"/>
      <c r="J103" s="79">
        <f>SUM(J99:J102)</f>
        <v>0</v>
      </c>
    </row>
    <row r="104" spans="2:10" ht="17.100000000000001" customHeight="1">
      <c r="B104" s="184"/>
      <c r="C104" s="184"/>
      <c r="D104" s="184"/>
      <c r="E104" s="184"/>
      <c r="F104" s="184"/>
      <c r="G104" s="184"/>
      <c r="H104" s="184"/>
      <c r="I104" s="184"/>
      <c r="J104" s="184"/>
    </row>
    <row r="105" spans="2:10" ht="17.100000000000001" customHeight="1">
      <c r="B105" s="178" t="s">
        <v>81</v>
      </c>
      <c r="C105" s="179"/>
      <c r="D105" s="179"/>
      <c r="E105" s="179"/>
      <c r="F105" s="179"/>
      <c r="G105" s="179"/>
      <c r="H105" s="179"/>
      <c r="I105" s="179"/>
      <c r="J105" s="180"/>
    </row>
    <row r="106" spans="2:10" ht="17.100000000000001" customHeight="1">
      <c r="B106" s="166"/>
      <c r="C106" s="167"/>
      <c r="D106" s="167"/>
      <c r="E106" s="167"/>
      <c r="F106" s="167"/>
      <c r="G106" s="167"/>
      <c r="H106" s="168"/>
      <c r="I106" s="51" t="s">
        <v>2</v>
      </c>
      <c r="J106" s="58" t="s">
        <v>87</v>
      </c>
    </row>
    <row r="107" spans="2:10" ht="17.100000000000001" customHeight="1">
      <c r="B107" s="35" t="s">
        <v>9</v>
      </c>
      <c r="C107" s="171" t="s">
        <v>22</v>
      </c>
      <c r="D107" s="172"/>
      <c r="E107" s="172"/>
      <c r="F107" s="172"/>
      <c r="G107" s="172"/>
      <c r="H107" s="173"/>
      <c r="I107" s="40">
        <v>7.2999999999999995E-2</v>
      </c>
      <c r="J107" s="74"/>
    </row>
    <row r="108" spans="2:10" ht="17.100000000000001" customHeight="1">
      <c r="B108" s="35" t="s">
        <v>10</v>
      </c>
      <c r="C108" s="171" t="s">
        <v>4</v>
      </c>
      <c r="D108" s="172"/>
      <c r="E108" s="172"/>
      <c r="F108" s="172"/>
      <c r="G108" s="172"/>
      <c r="H108" s="173"/>
      <c r="I108" s="40">
        <v>7.3999999999999996E-2</v>
      </c>
      <c r="J108" s="74"/>
    </row>
    <row r="109" spans="2:10" ht="17.100000000000001" customHeight="1">
      <c r="B109" s="35" t="s">
        <v>11</v>
      </c>
      <c r="C109" s="181" t="s">
        <v>46</v>
      </c>
      <c r="D109" s="182"/>
      <c r="E109" s="182"/>
      <c r="F109" s="182"/>
      <c r="G109" s="182"/>
      <c r="H109" s="183"/>
      <c r="I109" s="122">
        <v>8.3500000000000005E-2</v>
      </c>
      <c r="J109" s="77"/>
    </row>
    <row r="110" spans="2:10" ht="17.100000000000001" customHeight="1">
      <c r="B110" s="35" t="s">
        <v>47</v>
      </c>
      <c r="C110" s="171" t="s">
        <v>219</v>
      </c>
      <c r="D110" s="172"/>
      <c r="E110" s="172"/>
      <c r="F110" s="172"/>
      <c r="G110" s="172"/>
      <c r="H110" s="173"/>
      <c r="I110" s="122">
        <v>6.3500000000000001E-2</v>
      </c>
      <c r="J110" s="47"/>
    </row>
    <row r="111" spans="2:10" ht="17.100000000000001" customHeight="1">
      <c r="B111" s="35" t="s">
        <v>48</v>
      </c>
      <c r="C111" s="171" t="s">
        <v>143</v>
      </c>
      <c r="D111" s="172"/>
      <c r="E111" s="172"/>
      <c r="F111" s="172"/>
      <c r="G111" s="172"/>
      <c r="H111" s="173"/>
      <c r="I111" s="37">
        <v>0</v>
      </c>
      <c r="J111" s="47"/>
    </row>
    <row r="112" spans="2:10" ht="17.100000000000001" customHeight="1">
      <c r="B112" s="35" t="s">
        <v>145</v>
      </c>
      <c r="C112" s="171" t="s">
        <v>144</v>
      </c>
      <c r="D112" s="172"/>
      <c r="E112" s="172"/>
      <c r="F112" s="172"/>
      <c r="G112" s="172"/>
      <c r="H112" s="173"/>
      <c r="I112" s="37">
        <v>0.02</v>
      </c>
      <c r="J112" s="47"/>
    </row>
    <row r="113" spans="2:12" ht="17.100000000000001" customHeight="1">
      <c r="B113" s="35" t="s">
        <v>146</v>
      </c>
      <c r="C113" s="171" t="s">
        <v>147</v>
      </c>
      <c r="D113" s="172"/>
      <c r="E113" s="172"/>
      <c r="F113" s="172"/>
      <c r="G113" s="172"/>
      <c r="H113" s="173"/>
      <c r="I113" s="37">
        <v>0</v>
      </c>
      <c r="J113" s="47">
        <f>((J124+J107+J108)*I113)/(1-I109)</f>
        <v>0</v>
      </c>
    </row>
    <row r="114" spans="2:12" ht="17.100000000000001" customHeight="1">
      <c r="B114" s="160" t="s">
        <v>161</v>
      </c>
      <c r="C114" s="161"/>
      <c r="D114" s="161"/>
      <c r="E114" s="161"/>
      <c r="F114" s="161"/>
      <c r="G114" s="161"/>
      <c r="H114" s="162"/>
      <c r="I114" s="123">
        <f>I107+I108+I109</f>
        <v>0.23049999999999998</v>
      </c>
      <c r="J114" s="75">
        <f>J107+J108+J109</f>
        <v>0</v>
      </c>
    </row>
    <row r="115" spans="2:12" ht="17.100000000000001" customHeight="1">
      <c r="B115" s="33"/>
      <c r="C115" s="174"/>
      <c r="D115" s="174"/>
      <c r="E115" s="174"/>
      <c r="F115" s="174"/>
      <c r="G115" s="174"/>
      <c r="H115" s="174"/>
      <c r="I115" s="174"/>
      <c r="J115" s="174"/>
    </row>
    <row r="116" spans="2:12" ht="17.100000000000001" customHeight="1">
      <c r="B116" s="33"/>
      <c r="C116" s="33"/>
      <c r="D116" s="33"/>
      <c r="E116" s="33"/>
      <c r="F116" s="33"/>
      <c r="G116" s="33"/>
      <c r="H116" s="33"/>
      <c r="I116" s="33"/>
      <c r="J116" s="39"/>
    </row>
    <row r="117" spans="2:12" ht="17.100000000000001" customHeight="1">
      <c r="B117" s="175" t="s">
        <v>82</v>
      </c>
      <c r="C117" s="176"/>
      <c r="D117" s="176"/>
      <c r="E117" s="176"/>
      <c r="F117" s="176"/>
      <c r="G117" s="176"/>
      <c r="H117" s="176"/>
      <c r="I117" s="176"/>
      <c r="J117" s="177"/>
      <c r="L117" s="25"/>
    </row>
    <row r="118" spans="2:12" ht="17.100000000000001" customHeight="1">
      <c r="B118" s="166" t="s">
        <v>23</v>
      </c>
      <c r="C118" s="167"/>
      <c r="D118" s="167"/>
      <c r="E118" s="167"/>
      <c r="F118" s="167"/>
      <c r="G118" s="167"/>
      <c r="H118" s="167"/>
      <c r="I118" s="168"/>
      <c r="J118" s="58" t="s">
        <v>87</v>
      </c>
    </row>
    <row r="119" spans="2:12" ht="17.100000000000001" customHeight="1">
      <c r="B119" s="30" t="s">
        <v>9</v>
      </c>
      <c r="C119" s="163" t="str">
        <f>B21</f>
        <v>MÓDULO 1 - COMPOSIÇÃO DA REMUNERAÇÃO</v>
      </c>
      <c r="D119" s="164"/>
      <c r="E119" s="164"/>
      <c r="F119" s="164"/>
      <c r="G119" s="164"/>
      <c r="H119" s="164"/>
      <c r="I119" s="165"/>
      <c r="J119" s="36">
        <f>J29</f>
        <v>1.7226562500000001E-2</v>
      </c>
    </row>
    <row r="120" spans="2:12" ht="17.100000000000001" customHeight="1">
      <c r="B120" s="30" t="s">
        <v>10</v>
      </c>
      <c r="C120" s="163" t="str">
        <f>B31</f>
        <v>MÓDULO 2 – ENCARGOS E BENEFÍCIOS ANUAIS, MENSAIS E DIÁRIOS</v>
      </c>
      <c r="D120" s="164"/>
      <c r="E120" s="164"/>
      <c r="F120" s="164"/>
      <c r="G120" s="164"/>
      <c r="H120" s="164"/>
      <c r="I120" s="165"/>
      <c r="J120" s="47">
        <f>J63</f>
        <v>7.9655625000000004E-3</v>
      </c>
    </row>
    <row r="121" spans="2:12" ht="17.100000000000001" customHeight="1">
      <c r="B121" s="30" t="s">
        <v>11</v>
      </c>
      <c r="C121" s="163" t="str">
        <f>B65</f>
        <v>MÓDULO 3 – PROVISÃO PARA RESCISÃO</v>
      </c>
      <c r="D121" s="164"/>
      <c r="E121" s="164"/>
      <c r="F121" s="164"/>
      <c r="G121" s="164"/>
      <c r="H121" s="164"/>
      <c r="I121" s="165"/>
      <c r="J121" s="47">
        <f>J73</f>
        <v>1.19895496875E-3</v>
      </c>
      <c r="L121" s="25"/>
    </row>
    <row r="122" spans="2:12" ht="17.100000000000001" customHeight="1">
      <c r="B122" s="32" t="s">
        <v>12</v>
      </c>
      <c r="C122" s="163" t="str">
        <f>B75</f>
        <v>MÓDULO 4 – CUSTO DE REPOSIÇÃO DO PROFISSIONAL AUSENTE</v>
      </c>
      <c r="D122" s="164"/>
      <c r="E122" s="164"/>
      <c r="F122" s="164"/>
      <c r="G122" s="164"/>
      <c r="H122" s="164"/>
      <c r="I122" s="165"/>
      <c r="J122" s="47">
        <f>J96</f>
        <v>5.1335156250000003E-4</v>
      </c>
      <c r="L122" s="25"/>
    </row>
    <row r="123" spans="2:12" ht="17.100000000000001" customHeight="1">
      <c r="B123" s="32" t="s">
        <v>13</v>
      </c>
      <c r="C123" s="163" t="str">
        <f>B98</f>
        <v>MÓDULO 5 – INSUMOS DIVERSOS</v>
      </c>
      <c r="D123" s="164"/>
      <c r="E123" s="164"/>
      <c r="F123" s="164"/>
      <c r="G123" s="164"/>
      <c r="H123" s="164"/>
      <c r="I123" s="165"/>
      <c r="J123" s="47">
        <f>J103</f>
        <v>0</v>
      </c>
    </row>
    <row r="124" spans="2:12" ht="17.100000000000001" customHeight="1">
      <c r="B124" s="35"/>
      <c r="C124" s="188" t="s">
        <v>83</v>
      </c>
      <c r="D124" s="189"/>
      <c r="E124" s="189"/>
      <c r="F124" s="189"/>
      <c r="G124" s="189"/>
      <c r="H124" s="189"/>
      <c r="I124" s="190"/>
      <c r="J124" s="79">
        <f>SUM(J119:J123)</f>
        <v>2.6904431531250002E-2</v>
      </c>
      <c r="L124" s="24"/>
    </row>
    <row r="125" spans="2:12" ht="17.100000000000001" customHeight="1">
      <c r="B125" s="32" t="s">
        <v>14</v>
      </c>
      <c r="C125" s="163" t="str">
        <f>B105</f>
        <v>MÓDULO 6 – CUSTOS INDIRETOS, TRIBUTOS E LUCRO</v>
      </c>
      <c r="D125" s="164"/>
      <c r="E125" s="164"/>
      <c r="F125" s="164"/>
      <c r="G125" s="164"/>
      <c r="H125" s="164"/>
      <c r="I125" s="165"/>
      <c r="J125" s="36">
        <f>J114</f>
        <v>0</v>
      </c>
    </row>
    <row r="126" spans="2:12" ht="17.100000000000001" customHeight="1">
      <c r="B126" s="188" t="s">
        <v>84</v>
      </c>
      <c r="C126" s="189"/>
      <c r="D126" s="189"/>
      <c r="E126" s="189"/>
      <c r="F126" s="189"/>
      <c r="G126" s="189"/>
      <c r="H126" s="189"/>
      <c r="I126" s="190"/>
      <c r="J126" s="79">
        <f>J124+J125</f>
        <v>2.6904431531250002E-2</v>
      </c>
      <c r="L126" s="62"/>
    </row>
    <row r="127" spans="2:12">
      <c r="J127" s="24"/>
    </row>
    <row r="128" spans="2:12" ht="13.5" hidden="1" thickBot="1">
      <c r="B128" s="6"/>
      <c r="C128" s="133" t="s">
        <v>25</v>
      </c>
      <c r="D128" s="133"/>
      <c r="E128" s="133"/>
      <c r="F128" s="133"/>
      <c r="G128" s="133"/>
      <c r="H128" s="133"/>
      <c r="I128" s="3"/>
      <c r="J128" s="3"/>
    </row>
    <row r="129" spans="2:10" ht="40.5" hidden="1" customHeight="1">
      <c r="B129" s="169" t="s">
        <v>27</v>
      </c>
      <c r="C129" s="170"/>
      <c r="D129" s="169" t="s">
        <v>28</v>
      </c>
      <c r="E129" s="170"/>
      <c r="F129" s="169" t="s">
        <v>30</v>
      </c>
      <c r="G129" s="170"/>
      <c r="H129" s="21" t="s">
        <v>29</v>
      </c>
      <c r="I129" s="22" t="s">
        <v>26</v>
      </c>
      <c r="J129" s="7" t="s">
        <v>0</v>
      </c>
    </row>
    <row r="130" spans="2:10" hidden="1">
      <c r="B130" s="155" t="s">
        <v>31</v>
      </c>
      <c r="C130" s="156"/>
      <c r="D130" s="157" t="s">
        <v>35</v>
      </c>
      <c r="E130" s="158"/>
      <c r="F130" s="159"/>
      <c r="G130" s="156"/>
      <c r="H130" s="11" t="s">
        <v>35</v>
      </c>
      <c r="I130" s="17"/>
      <c r="J130" s="14">
        <v>0</v>
      </c>
    </row>
    <row r="131" spans="2:10" hidden="1">
      <c r="B131" s="152" t="s">
        <v>32</v>
      </c>
      <c r="C131" s="147"/>
      <c r="D131" s="153" t="s">
        <v>35</v>
      </c>
      <c r="E131" s="154"/>
      <c r="F131" s="146"/>
      <c r="G131" s="147"/>
      <c r="H131" s="4" t="s">
        <v>35</v>
      </c>
      <c r="I131" s="18"/>
      <c r="J131" s="15">
        <v>0</v>
      </c>
    </row>
    <row r="132" spans="2:10" hidden="1">
      <c r="B132" s="152" t="s">
        <v>33</v>
      </c>
      <c r="C132" s="147"/>
      <c r="D132" s="153" t="s">
        <v>35</v>
      </c>
      <c r="E132" s="154"/>
      <c r="F132" s="146"/>
      <c r="G132" s="147"/>
      <c r="H132" s="4" t="s">
        <v>35</v>
      </c>
      <c r="I132" s="18"/>
      <c r="J132" s="15">
        <v>0</v>
      </c>
    </row>
    <row r="133" spans="2:10" hidden="1">
      <c r="B133" s="152" t="s">
        <v>34</v>
      </c>
      <c r="C133" s="147"/>
      <c r="D133" s="153" t="s">
        <v>35</v>
      </c>
      <c r="E133" s="154"/>
      <c r="F133" s="146"/>
      <c r="G133" s="147"/>
      <c r="H133" s="4" t="s">
        <v>35</v>
      </c>
      <c r="I133" s="18"/>
      <c r="J133" s="15">
        <v>0</v>
      </c>
    </row>
    <row r="134" spans="2:10" hidden="1">
      <c r="B134" s="144"/>
      <c r="C134" s="145"/>
      <c r="D134" s="146"/>
      <c r="E134" s="147"/>
      <c r="F134" s="146"/>
      <c r="G134" s="147"/>
      <c r="H134" s="12"/>
      <c r="I134" s="19"/>
      <c r="J134" s="15"/>
    </row>
    <row r="135" spans="2:10" ht="13.5" hidden="1" thickBot="1">
      <c r="B135" s="148"/>
      <c r="C135" s="149"/>
      <c r="D135" s="150"/>
      <c r="E135" s="151"/>
      <c r="F135" s="150"/>
      <c r="G135" s="151"/>
      <c r="H135" s="13"/>
      <c r="I135" s="20"/>
      <c r="J135" s="16"/>
    </row>
    <row r="136" spans="2:10" ht="13.5" hidden="1" thickBot="1">
      <c r="B136" s="130" t="s">
        <v>36</v>
      </c>
      <c r="C136" s="131"/>
      <c r="D136" s="131"/>
      <c r="E136" s="131"/>
      <c r="F136" s="131"/>
      <c r="G136" s="131"/>
      <c r="H136" s="131"/>
      <c r="I136" s="132"/>
      <c r="J136" s="5">
        <f>SUM(J134:J135)</f>
        <v>0</v>
      </c>
    </row>
    <row r="137" spans="2:10" hidden="1"/>
    <row r="138" spans="2:10" ht="13.5" hidden="1" thickBot="1">
      <c r="B138" s="6" t="s">
        <v>37</v>
      </c>
      <c r="C138" s="133" t="s">
        <v>38</v>
      </c>
      <c r="D138" s="133"/>
      <c r="E138" s="133"/>
      <c r="F138" s="133"/>
      <c r="G138" s="133"/>
      <c r="H138" s="133"/>
      <c r="I138" s="3"/>
      <c r="J138" s="3"/>
    </row>
    <row r="139" spans="2:10" ht="13.5" hidden="1" thickBot="1">
      <c r="B139" s="130" t="s">
        <v>39</v>
      </c>
      <c r="C139" s="131"/>
      <c r="D139" s="131"/>
      <c r="E139" s="131"/>
      <c r="F139" s="131"/>
      <c r="G139" s="131"/>
      <c r="H139" s="131"/>
      <c r="I139" s="131"/>
      <c r="J139" s="134"/>
    </row>
    <row r="140" spans="2:10" ht="13.5" hidden="1" thickBot="1">
      <c r="B140" s="23"/>
      <c r="C140" s="135" t="s">
        <v>40</v>
      </c>
      <c r="D140" s="136"/>
      <c r="E140" s="136"/>
      <c r="F140" s="136"/>
      <c r="G140" s="136"/>
      <c r="H140" s="136"/>
      <c r="I140" s="137"/>
      <c r="J140" s="7" t="s">
        <v>0</v>
      </c>
    </row>
    <row r="141" spans="2:10" hidden="1">
      <c r="B141" s="2" t="s">
        <v>9</v>
      </c>
      <c r="C141" s="138" t="s">
        <v>41</v>
      </c>
      <c r="D141" s="139"/>
      <c r="E141" s="139"/>
      <c r="F141" s="139"/>
      <c r="G141" s="139"/>
      <c r="H141" s="139"/>
      <c r="I141" s="140"/>
      <c r="J141" s="10">
        <f>J110</f>
        <v>0</v>
      </c>
    </row>
    <row r="142" spans="2:10" hidden="1">
      <c r="B142" s="8" t="s">
        <v>10</v>
      </c>
      <c r="C142" s="141" t="s">
        <v>42</v>
      </c>
      <c r="D142" s="142"/>
      <c r="E142" s="142"/>
      <c r="F142" s="142"/>
      <c r="G142" s="142"/>
      <c r="H142" s="142"/>
      <c r="I142" s="143"/>
      <c r="J142" s="9" t="e">
        <f>#REF!</f>
        <v>#REF!</v>
      </c>
    </row>
    <row r="143" spans="2:10" ht="13.5" hidden="1" thickBot="1">
      <c r="B143" s="8" t="s">
        <v>11</v>
      </c>
      <c r="C143" s="124" t="s">
        <v>43</v>
      </c>
      <c r="D143" s="125"/>
      <c r="E143" s="125"/>
      <c r="F143" s="125"/>
      <c r="G143" s="125"/>
      <c r="H143" s="125"/>
      <c r="I143" s="126"/>
      <c r="J143" s="9">
        <f>J114</f>
        <v>0</v>
      </c>
    </row>
    <row r="144" spans="2:10" ht="13.5" hidden="1" thickBot="1">
      <c r="B144" s="127" t="s">
        <v>19</v>
      </c>
      <c r="C144" s="128"/>
      <c r="D144" s="128"/>
      <c r="E144" s="128"/>
      <c r="F144" s="128"/>
      <c r="G144" s="128"/>
      <c r="H144" s="128"/>
      <c r="I144" s="129"/>
      <c r="J144" s="5" t="e">
        <f>SUM(J141:J143)</f>
        <v>#REF!</v>
      </c>
    </row>
    <row r="145" spans="2:3" hidden="1">
      <c r="B145" s="6" t="s">
        <v>18</v>
      </c>
      <c r="C145" t="s">
        <v>44</v>
      </c>
    </row>
    <row r="146" spans="2:3" hidden="1"/>
  </sheetData>
  <mergeCells count="135">
    <mergeCell ref="C143:I143"/>
    <mergeCell ref="B144:I144"/>
    <mergeCell ref="B136:I136"/>
    <mergeCell ref="C138:H138"/>
    <mergeCell ref="B139:J139"/>
    <mergeCell ref="C140:I140"/>
    <mergeCell ref="C141:I141"/>
    <mergeCell ref="C142:I142"/>
    <mergeCell ref="B134:C134"/>
    <mergeCell ref="D134:E134"/>
    <mergeCell ref="F134:G134"/>
    <mergeCell ref="B135:C135"/>
    <mergeCell ref="D135:E135"/>
    <mergeCell ref="F135:G135"/>
    <mergeCell ref="B132:C132"/>
    <mergeCell ref="D132:E132"/>
    <mergeCell ref="F132:G132"/>
    <mergeCell ref="B133:C133"/>
    <mergeCell ref="D133:E133"/>
    <mergeCell ref="F133:G133"/>
    <mergeCell ref="B130:C130"/>
    <mergeCell ref="D130:E130"/>
    <mergeCell ref="F130:G130"/>
    <mergeCell ref="B131:C131"/>
    <mergeCell ref="D131:E131"/>
    <mergeCell ref="F131:G131"/>
    <mergeCell ref="C125:I125"/>
    <mergeCell ref="B126:I126"/>
    <mergeCell ref="C128:H128"/>
    <mergeCell ref="B129:C129"/>
    <mergeCell ref="D129:E129"/>
    <mergeCell ref="F129:G129"/>
    <mergeCell ref="C119:I119"/>
    <mergeCell ref="C120:I120"/>
    <mergeCell ref="C121:I121"/>
    <mergeCell ref="C122:I122"/>
    <mergeCell ref="C123:I123"/>
    <mergeCell ref="C124:I124"/>
    <mergeCell ref="C112:H112"/>
    <mergeCell ref="C113:H113"/>
    <mergeCell ref="B114:H114"/>
    <mergeCell ref="C115:J115"/>
    <mergeCell ref="B117:J117"/>
    <mergeCell ref="B118:I118"/>
    <mergeCell ref="B106:H106"/>
    <mergeCell ref="C107:H107"/>
    <mergeCell ref="C108:H108"/>
    <mergeCell ref="C109:H109"/>
    <mergeCell ref="C110:H110"/>
    <mergeCell ref="C111:H111"/>
    <mergeCell ref="C100:I100"/>
    <mergeCell ref="C101:I101"/>
    <mergeCell ref="C102:I102"/>
    <mergeCell ref="B103:I103"/>
    <mergeCell ref="B104:J104"/>
    <mergeCell ref="B105:J105"/>
    <mergeCell ref="B92:J92"/>
    <mergeCell ref="B93:I93"/>
    <mergeCell ref="B96:I96"/>
    <mergeCell ref="B97:J97"/>
    <mergeCell ref="B98:I98"/>
    <mergeCell ref="C99:I99"/>
    <mergeCell ref="B85:D85"/>
    <mergeCell ref="C86:H86"/>
    <mergeCell ref="B87:H87"/>
    <mergeCell ref="B88:J88"/>
    <mergeCell ref="B89:I89"/>
    <mergeCell ref="B91:I91"/>
    <mergeCell ref="C78:H78"/>
    <mergeCell ref="C79:H79"/>
    <mergeCell ref="C80:H80"/>
    <mergeCell ref="C81:H81"/>
    <mergeCell ref="C82:H82"/>
    <mergeCell ref="B83:H83"/>
    <mergeCell ref="C72:H72"/>
    <mergeCell ref="B73:H73"/>
    <mergeCell ref="B74:J74"/>
    <mergeCell ref="B75:J75"/>
    <mergeCell ref="B76:H76"/>
    <mergeCell ref="C77:H77"/>
    <mergeCell ref="B66:H66"/>
    <mergeCell ref="C67:H67"/>
    <mergeCell ref="C68:H68"/>
    <mergeCell ref="C69:H69"/>
    <mergeCell ref="C70:H70"/>
    <mergeCell ref="C71:H71"/>
    <mergeCell ref="C56:I56"/>
    <mergeCell ref="B57:I57"/>
    <mergeCell ref="B58:J58"/>
    <mergeCell ref="B59:I59"/>
    <mergeCell ref="B64:J64"/>
    <mergeCell ref="B65:J65"/>
    <mergeCell ref="C45:H45"/>
    <mergeCell ref="B46:H46"/>
    <mergeCell ref="B47:J47"/>
    <mergeCell ref="B48:I48"/>
    <mergeCell ref="C52:I52"/>
    <mergeCell ref="C53:I53"/>
    <mergeCell ref="C39:H39"/>
    <mergeCell ref="C40:H40"/>
    <mergeCell ref="C41:H41"/>
    <mergeCell ref="C42:H42"/>
    <mergeCell ref="C43:H43"/>
    <mergeCell ref="C44:H44"/>
    <mergeCell ref="C33:H33"/>
    <mergeCell ref="C34:H34"/>
    <mergeCell ref="B35:H35"/>
    <mergeCell ref="B36:J36"/>
    <mergeCell ref="B37:H37"/>
    <mergeCell ref="C38:H38"/>
    <mergeCell ref="C24:I24"/>
    <mergeCell ref="C27:I27"/>
    <mergeCell ref="C28:I28"/>
    <mergeCell ref="B29:I29"/>
    <mergeCell ref="B31:J31"/>
    <mergeCell ref="B32:H32"/>
    <mergeCell ref="C17:I17"/>
    <mergeCell ref="C18:I18"/>
    <mergeCell ref="C19:I19"/>
    <mergeCell ref="B20:J20"/>
    <mergeCell ref="B21:I21"/>
    <mergeCell ref="C22:I22"/>
    <mergeCell ref="C8:I8"/>
    <mergeCell ref="C10:I10"/>
    <mergeCell ref="B13:J13"/>
    <mergeCell ref="C14:I14"/>
    <mergeCell ref="C15:I15"/>
    <mergeCell ref="C16:I16"/>
    <mergeCell ref="B1:J1"/>
    <mergeCell ref="B2:J2"/>
    <mergeCell ref="B4:J4"/>
    <mergeCell ref="C5:I5"/>
    <mergeCell ref="C6:I6"/>
    <mergeCell ref="C7:I7"/>
    <mergeCell ref="C9:I9"/>
  </mergeCells>
  <pageMargins left="0.39370078740157483" right="0.19685039370078741" top="0.59055118110236227" bottom="0.39370078740157483" header="0.15748031496062992" footer="0.15748031496062992"/>
  <pageSetup paperSize="9" scale="80" firstPageNumber="0" orientation="portrait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611D7D-D6E5-4C7E-B77A-970205E54F6D}">
  <sheetPr>
    <tabColor indexed="13"/>
  </sheetPr>
  <dimension ref="A1:M146"/>
  <sheetViews>
    <sheetView showGridLines="0" zoomScale="118" zoomScaleNormal="118" zoomScalePageLayoutView="118" workbookViewId="0"/>
  </sheetViews>
  <sheetFormatPr defaultColWidth="8.85546875" defaultRowHeight="12.75"/>
  <cols>
    <col min="2" max="2" width="7.7109375" customWidth="1"/>
    <col min="6" max="6" width="10.85546875" bestFit="1" customWidth="1"/>
    <col min="8" max="8" width="47" customWidth="1"/>
    <col min="9" max="9" width="16.85546875" customWidth="1"/>
    <col min="10" max="10" width="14.42578125" customWidth="1"/>
    <col min="11" max="11" width="5" customWidth="1"/>
    <col min="12" max="12" width="17" customWidth="1"/>
    <col min="13" max="13" width="15.85546875" customWidth="1"/>
    <col min="14" max="14" width="9.42578125" bestFit="1" customWidth="1"/>
  </cols>
  <sheetData>
    <row r="1" spans="2:10">
      <c r="B1" s="215"/>
      <c r="C1" s="215"/>
      <c r="D1" s="215"/>
      <c r="E1" s="215"/>
      <c r="F1" s="215"/>
      <c r="G1" s="215"/>
      <c r="H1" s="215"/>
      <c r="I1" s="215"/>
      <c r="J1" s="215"/>
    </row>
    <row r="2" spans="2:10">
      <c r="B2" s="216"/>
      <c r="C2" s="216"/>
      <c r="D2" s="216"/>
      <c r="E2" s="216"/>
      <c r="F2" s="216"/>
      <c r="G2" s="216"/>
      <c r="H2" s="216"/>
      <c r="I2" s="216"/>
      <c r="J2" s="216"/>
    </row>
    <row r="3" spans="2:10">
      <c r="B3" s="1"/>
      <c r="C3" s="1"/>
      <c r="D3" s="1"/>
      <c r="E3" s="1"/>
      <c r="F3" s="1"/>
      <c r="G3" s="1"/>
      <c r="H3" s="1"/>
      <c r="I3" s="1"/>
      <c r="J3" s="1"/>
    </row>
    <row r="4" spans="2:10" ht="17.100000000000001" customHeight="1">
      <c r="B4" s="212" t="s">
        <v>154</v>
      </c>
      <c r="C4" s="213"/>
      <c r="D4" s="213"/>
      <c r="E4" s="213"/>
      <c r="F4" s="213"/>
      <c r="G4" s="213"/>
      <c r="H4" s="213"/>
      <c r="I4" s="213"/>
      <c r="J4" s="214"/>
    </row>
    <row r="5" spans="2:10" ht="17.100000000000001" customHeight="1">
      <c r="B5" s="30" t="s">
        <v>9</v>
      </c>
      <c r="C5" s="171" t="s">
        <v>153</v>
      </c>
      <c r="D5" s="172"/>
      <c r="E5" s="172"/>
      <c r="F5" s="172"/>
      <c r="G5" s="172"/>
      <c r="H5" s="172"/>
      <c r="I5" s="173"/>
      <c r="J5" s="31"/>
    </row>
    <row r="6" spans="2:10" ht="17.100000000000001" customHeight="1">
      <c r="B6" s="30" t="s">
        <v>10</v>
      </c>
      <c r="C6" s="171" t="s">
        <v>152</v>
      </c>
      <c r="D6" s="172"/>
      <c r="E6" s="172"/>
      <c r="F6" s="172"/>
      <c r="G6" s="172"/>
      <c r="H6" s="172"/>
      <c r="I6" s="173"/>
      <c r="J6" s="32" t="s">
        <v>155</v>
      </c>
    </row>
    <row r="7" spans="2:10" ht="17.100000000000001" customHeight="1">
      <c r="B7" s="30" t="s">
        <v>11</v>
      </c>
      <c r="C7" s="171" t="s">
        <v>206</v>
      </c>
      <c r="D7" s="172"/>
      <c r="E7" s="172"/>
      <c r="F7" s="172"/>
      <c r="G7" s="172"/>
      <c r="H7" s="172"/>
      <c r="I7" s="173"/>
      <c r="J7" s="32" t="s">
        <v>218</v>
      </c>
    </row>
    <row r="8" spans="2:10" ht="17.100000000000001" customHeight="1">
      <c r="B8" s="32" t="s">
        <v>12</v>
      </c>
      <c r="C8" s="171" t="s">
        <v>205</v>
      </c>
      <c r="D8" s="172"/>
      <c r="E8" s="172"/>
      <c r="F8" s="172"/>
      <c r="G8" s="172"/>
      <c r="H8" s="172"/>
      <c r="I8" s="173"/>
      <c r="J8" s="32" t="s">
        <v>204</v>
      </c>
    </row>
    <row r="9" spans="2:10" ht="17.100000000000001" customHeight="1">
      <c r="B9" s="32" t="s">
        <v>13</v>
      </c>
      <c r="C9" s="171" t="s">
        <v>149</v>
      </c>
      <c r="D9" s="172"/>
      <c r="E9" s="172"/>
      <c r="F9" s="172"/>
      <c r="G9" s="172"/>
      <c r="H9" s="172"/>
      <c r="I9" s="173"/>
      <c r="J9" s="32">
        <v>24</v>
      </c>
    </row>
    <row r="10" spans="2:10" ht="17.100000000000001" customHeight="1">
      <c r="B10" s="32" t="s">
        <v>14</v>
      </c>
      <c r="C10" s="171" t="s">
        <v>201</v>
      </c>
      <c r="D10" s="172"/>
      <c r="E10" s="172"/>
      <c r="F10" s="172"/>
      <c r="G10" s="172"/>
      <c r="H10" s="172"/>
      <c r="I10" s="173"/>
      <c r="J10" s="32">
        <v>1</v>
      </c>
    </row>
    <row r="11" spans="2:10" ht="17.100000000000001" customHeight="1">
      <c r="B11" s="33"/>
      <c r="C11" s="34"/>
      <c r="D11" s="34"/>
      <c r="E11" s="34"/>
      <c r="F11" s="34"/>
      <c r="G11" s="34"/>
      <c r="H11" s="34"/>
      <c r="I11" s="33"/>
      <c r="J11" s="33"/>
    </row>
    <row r="12" spans="2:10" ht="17.100000000000001" customHeight="1">
      <c r="B12" s="33"/>
      <c r="C12" s="34"/>
      <c r="D12" s="34"/>
      <c r="E12" s="34"/>
      <c r="F12" s="34"/>
      <c r="G12" s="34"/>
      <c r="H12" s="34"/>
      <c r="I12" s="33"/>
      <c r="J12" s="33"/>
    </row>
    <row r="13" spans="2:10" ht="17.100000000000001" customHeight="1">
      <c r="B13" s="212" t="s">
        <v>49</v>
      </c>
      <c r="C13" s="213"/>
      <c r="D13" s="213"/>
      <c r="E13" s="213"/>
      <c r="F13" s="213"/>
      <c r="G13" s="213"/>
      <c r="H13" s="213"/>
      <c r="I13" s="213"/>
      <c r="J13" s="214"/>
    </row>
    <row r="14" spans="2:10" ht="17.100000000000001" customHeight="1">
      <c r="B14" s="30">
        <v>1</v>
      </c>
      <c r="C14" s="163" t="s">
        <v>8</v>
      </c>
      <c r="D14" s="164"/>
      <c r="E14" s="164"/>
      <c r="F14" s="164"/>
      <c r="G14" s="164"/>
      <c r="H14" s="164"/>
      <c r="I14" s="165"/>
      <c r="J14" s="32" t="s">
        <v>216</v>
      </c>
    </row>
    <row r="15" spans="2:10" ht="17.100000000000001" customHeight="1">
      <c r="B15" s="30">
        <v>2</v>
      </c>
      <c r="C15" s="171" t="s">
        <v>50</v>
      </c>
      <c r="D15" s="172"/>
      <c r="E15" s="172"/>
      <c r="F15" s="172"/>
      <c r="G15" s="172"/>
      <c r="H15" s="172"/>
      <c r="I15" s="173"/>
      <c r="J15" s="35" t="s">
        <v>180</v>
      </c>
    </row>
    <row r="16" spans="2:10" ht="17.100000000000001" customHeight="1">
      <c r="B16" s="30">
        <v>3</v>
      </c>
      <c r="C16" s="163" t="s">
        <v>7</v>
      </c>
      <c r="D16" s="164"/>
      <c r="E16" s="164"/>
      <c r="F16" s="164"/>
      <c r="G16" s="164"/>
      <c r="H16" s="164"/>
      <c r="I16" s="165"/>
      <c r="J16" s="102"/>
    </row>
    <row r="17" spans="2:10" ht="17.100000000000001" customHeight="1">
      <c r="B17" s="30">
        <v>4</v>
      </c>
      <c r="C17" s="163" t="s">
        <v>6</v>
      </c>
      <c r="D17" s="164"/>
      <c r="E17" s="164"/>
      <c r="F17" s="164"/>
      <c r="G17" s="164"/>
      <c r="H17" s="164"/>
      <c r="I17" s="165"/>
      <c r="J17" s="32" t="s">
        <v>217</v>
      </c>
    </row>
    <row r="18" spans="2:10" ht="17.100000000000001" customHeight="1">
      <c r="B18" s="30">
        <v>5</v>
      </c>
      <c r="C18" s="171" t="s">
        <v>5</v>
      </c>
      <c r="D18" s="164"/>
      <c r="E18" s="164"/>
      <c r="F18" s="164"/>
      <c r="G18" s="164"/>
      <c r="H18" s="164"/>
      <c r="I18" s="165"/>
      <c r="J18" s="32" t="s">
        <v>203</v>
      </c>
    </row>
    <row r="19" spans="2:10" ht="17.100000000000001" customHeight="1">
      <c r="B19" s="30">
        <v>6</v>
      </c>
      <c r="C19" s="171" t="s">
        <v>160</v>
      </c>
      <c r="D19" s="164"/>
      <c r="E19" s="164"/>
      <c r="F19" s="164"/>
      <c r="G19" s="164"/>
      <c r="H19" s="164"/>
      <c r="I19" s="165"/>
      <c r="J19" s="105" t="s">
        <v>159</v>
      </c>
    </row>
    <row r="20" spans="2:10" ht="17.100000000000001" customHeight="1">
      <c r="B20" s="167" t="s">
        <v>103</v>
      </c>
      <c r="C20" s="209"/>
      <c r="D20" s="209"/>
      <c r="E20" s="209"/>
      <c r="F20" s="209"/>
      <c r="G20" s="209"/>
      <c r="H20" s="209"/>
      <c r="I20" s="209"/>
      <c r="J20" s="209"/>
    </row>
    <row r="21" spans="2:10" ht="17.100000000000001" customHeight="1">
      <c r="B21" s="210" t="s">
        <v>24</v>
      </c>
      <c r="C21" s="184"/>
      <c r="D21" s="184"/>
      <c r="E21" s="184"/>
      <c r="F21" s="184"/>
      <c r="G21" s="184"/>
      <c r="H21" s="184"/>
      <c r="I21" s="211"/>
      <c r="J21" s="98" t="s">
        <v>87</v>
      </c>
    </row>
    <row r="22" spans="2:10" ht="17.100000000000001" customHeight="1">
      <c r="B22" s="99" t="s">
        <v>9</v>
      </c>
      <c r="C22" s="206" t="s">
        <v>45</v>
      </c>
      <c r="D22" s="207"/>
      <c r="E22" s="207"/>
      <c r="F22" s="207"/>
      <c r="G22" s="207"/>
      <c r="H22" s="207"/>
      <c r="I22" s="208"/>
      <c r="J22" s="102"/>
    </row>
    <row r="23" spans="2:10" ht="17.100000000000001" customHeight="1">
      <c r="B23" s="99" t="s">
        <v>10</v>
      </c>
      <c r="C23" s="100" t="s">
        <v>51</v>
      </c>
      <c r="D23" s="101"/>
      <c r="E23" s="101"/>
      <c r="F23" s="101"/>
      <c r="G23" s="101"/>
      <c r="H23" s="101"/>
      <c r="I23" s="103"/>
      <c r="J23" s="104"/>
    </row>
    <row r="24" spans="2:10" ht="17.100000000000001" customHeight="1">
      <c r="B24" s="99" t="s">
        <v>11</v>
      </c>
      <c r="C24" s="107" t="s">
        <v>52</v>
      </c>
      <c r="D24" s="108"/>
      <c r="E24" s="108"/>
      <c r="F24" s="108"/>
      <c r="G24" s="108"/>
      <c r="H24" s="108"/>
      <c r="I24" s="103"/>
      <c r="J24" s="104"/>
    </row>
    <row r="25" spans="2:10" ht="17.100000000000001" customHeight="1">
      <c r="B25" s="99" t="s">
        <v>12</v>
      </c>
      <c r="C25" s="206" t="s">
        <v>1</v>
      </c>
      <c r="D25" s="207"/>
      <c r="E25" s="207"/>
      <c r="F25" s="207"/>
      <c r="G25" s="207"/>
      <c r="H25" s="207"/>
      <c r="I25" s="208"/>
      <c r="J25" s="104"/>
    </row>
    <row r="26" spans="2:10" ht="17.100000000000001" customHeight="1">
      <c r="B26" s="99" t="s">
        <v>13</v>
      </c>
      <c r="C26" s="100" t="s">
        <v>53</v>
      </c>
      <c r="D26" s="101"/>
      <c r="E26" s="101"/>
      <c r="F26" s="101"/>
      <c r="G26" s="101"/>
      <c r="H26" s="101"/>
      <c r="I26" s="91"/>
      <c r="J26" s="104"/>
    </row>
    <row r="27" spans="2:10" ht="17.100000000000001" customHeight="1">
      <c r="B27" s="99" t="s">
        <v>14</v>
      </c>
      <c r="C27" s="206" t="s">
        <v>104</v>
      </c>
      <c r="D27" s="207"/>
      <c r="E27" s="207"/>
      <c r="F27" s="207"/>
      <c r="G27" s="207"/>
      <c r="H27" s="207"/>
      <c r="I27" s="208"/>
      <c r="J27" s="104"/>
    </row>
    <row r="28" spans="2:10" ht="17.100000000000001" customHeight="1">
      <c r="B28" s="99" t="s">
        <v>15</v>
      </c>
      <c r="C28" s="206" t="s">
        <v>212</v>
      </c>
      <c r="D28" s="207"/>
      <c r="E28" s="207"/>
      <c r="F28" s="207"/>
      <c r="G28" s="207"/>
      <c r="H28" s="207"/>
      <c r="I28" s="208"/>
      <c r="J28" s="104"/>
    </row>
    <row r="29" spans="2:10" ht="17.100000000000001" customHeight="1">
      <c r="B29" s="160" t="s">
        <v>102</v>
      </c>
      <c r="C29" s="161"/>
      <c r="D29" s="161"/>
      <c r="E29" s="161"/>
      <c r="F29" s="161"/>
      <c r="G29" s="161"/>
      <c r="H29" s="161"/>
      <c r="I29" s="162"/>
      <c r="J29" s="78">
        <f>SUM(J22:J27)</f>
        <v>0</v>
      </c>
    </row>
    <row r="30" spans="2:10" ht="17.100000000000001" customHeight="1">
      <c r="B30" s="38"/>
      <c r="C30" s="76" t="s">
        <v>105</v>
      </c>
      <c r="D30" s="38"/>
      <c r="E30" s="38"/>
      <c r="F30" s="38"/>
      <c r="G30" s="38"/>
      <c r="H30" s="38"/>
      <c r="I30" s="38"/>
      <c r="J30" s="39"/>
    </row>
    <row r="31" spans="2:10" ht="17.100000000000001" customHeight="1">
      <c r="B31" s="178" t="s">
        <v>54</v>
      </c>
      <c r="C31" s="179"/>
      <c r="D31" s="179"/>
      <c r="E31" s="179"/>
      <c r="F31" s="179"/>
      <c r="G31" s="179"/>
      <c r="H31" s="179"/>
      <c r="I31" s="179"/>
      <c r="J31" s="180"/>
    </row>
    <row r="32" spans="2:10" ht="17.100000000000001" customHeight="1">
      <c r="B32" s="166" t="s">
        <v>88</v>
      </c>
      <c r="C32" s="167"/>
      <c r="D32" s="167"/>
      <c r="E32" s="167"/>
      <c r="F32" s="167"/>
      <c r="G32" s="167"/>
      <c r="H32" s="168"/>
      <c r="I32" s="35" t="s">
        <v>2</v>
      </c>
      <c r="J32" s="32" t="s">
        <v>87</v>
      </c>
    </row>
    <row r="33" spans="2:13" ht="17.100000000000001" customHeight="1">
      <c r="B33" s="35" t="s">
        <v>9</v>
      </c>
      <c r="C33" s="171" t="s">
        <v>56</v>
      </c>
      <c r="D33" s="172"/>
      <c r="E33" s="172"/>
      <c r="F33" s="172"/>
      <c r="G33" s="172"/>
      <c r="H33" s="173"/>
      <c r="I33" s="40">
        <v>8.3299999999999999E-2</v>
      </c>
      <c r="J33" s="36">
        <f>$J$29*I33</f>
        <v>0</v>
      </c>
    </row>
    <row r="34" spans="2:13" ht="17.100000000000001" customHeight="1">
      <c r="B34" s="35" t="s">
        <v>10</v>
      </c>
      <c r="C34" s="171" t="s">
        <v>85</v>
      </c>
      <c r="D34" s="172"/>
      <c r="E34" s="172"/>
      <c r="F34" s="172"/>
      <c r="G34" s="172"/>
      <c r="H34" s="173"/>
      <c r="I34" s="41">
        <v>0.1111</v>
      </c>
      <c r="J34" s="36">
        <f>$J$29*I34</f>
        <v>0</v>
      </c>
    </row>
    <row r="35" spans="2:13" ht="17.100000000000001" customHeight="1">
      <c r="B35" s="203" t="s">
        <v>101</v>
      </c>
      <c r="C35" s="204"/>
      <c r="D35" s="204"/>
      <c r="E35" s="204"/>
      <c r="F35" s="204"/>
      <c r="G35" s="204"/>
      <c r="H35" s="205"/>
      <c r="I35" s="120">
        <f>SUM(I33:I34)</f>
        <v>0.19440000000000002</v>
      </c>
      <c r="J35" s="79">
        <f>SUM(J33:J34)</f>
        <v>0</v>
      </c>
    </row>
    <row r="36" spans="2:13" ht="17.100000000000001" customHeight="1">
      <c r="B36" s="184"/>
      <c r="C36" s="184"/>
      <c r="D36" s="184"/>
      <c r="E36" s="184"/>
      <c r="F36" s="184"/>
      <c r="G36" s="184"/>
      <c r="H36" s="184"/>
      <c r="I36" s="184"/>
      <c r="J36" s="184"/>
    </row>
    <row r="37" spans="2:13" ht="17.100000000000001" customHeight="1">
      <c r="B37" s="166" t="s">
        <v>66</v>
      </c>
      <c r="C37" s="167"/>
      <c r="D37" s="167"/>
      <c r="E37" s="167"/>
      <c r="F37" s="167"/>
      <c r="G37" s="167"/>
      <c r="H37" s="168"/>
      <c r="I37" s="35" t="s">
        <v>2</v>
      </c>
      <c r="J37" s="35" t="s">
        <v>87</v>
      </c>
      <c r="L37" s="28"/>
      <c r="M37" s="27"/>
    </row>
    <row r="38" spans="2:13" ht="17.100000000000001" customHeight="1">
      <c r="B38" s="51" t="s">
        <v>9</v>
      </c>
      <c r="C38" s="171" t="s">
        <v>59</v>
      </c>
      <c r="D38" s="172"/>
      <c r="E38" s="172"/>
      <c r="F38" s="172"/>
      <c r="G38" s="172"/>
      <c r="H38" s="173"/>
      <c r="I38" s="56">
        <v>0.1</v>
      </c>
      <c r="J38" s="57">
        <f>$J$29*I38</f>
        <v>0</v>
      </c>
      <c r="L38" s="29"/>
      <c r="M38" s="27"/>
    </row>
    <row r="39" spans="2:13" ht="17.100000000000001" customHeight="1">
      <c r="B39" s="35" t="s">
        <v>10</v>
      </c>
      <c r="C39" s="171" t="s">
        <v>60</v>
      </c>
      <c r="D39" s="172"/>
      <c r="E39" s="172"/>
      <c r="F39" s="172"/>
      <c r="G39" s="172"/>
      <c r="H39" s="173"/>
      <c r="I39" s="40">
        <v>2.5000000000000001E-2</v>
      </c>
      <c r="J39" s="57">
        <f t="shared" ref="J39:J45" si="0">$J$29*I39</f>
        <v>0</v>
      </c>
      <c r="L39" s="28"/>
    </row>
    <row r="40" spans="2:13" ht="17.100000000000001" customHeight="1">
      <c r="B40" s="35" t="s">
        <v>11</v>
      </c>
      <c r="C40" s="171" t="s">
        <v>61</v>
      </c>
      <c r="D40" s="172"/>
      <c r="E40" s="172"/>
      <c r="F40" s="172"/>
      <c r="G40" s="172"/>
      <c r="H40" s="173"/>
      <c r="I40" s="40">
        <v>0.03</v>
      </c>
      <c r="J40" s="57">
        <f t="shared" si="0"/>
        <v>0</v>
      </c>
      <c r="L40" s="28"/>
    </row>
    <row r="41" spans="2:13" ht="17.100000000000001" customHeight="1">
      <c r="B41" s="35" t="s">
        <v>12</v>
      </c>
      <c r="C41" s="171" t="s">
        <v>58</v>
      </c>
      <c r="D41" s="172"/>
      <c r="E41" s="172"/>
      <c r="F41" s="172"/>
      <c r="G41" s="172"/>
      <c r="H41" s="173"/>
      <c r="I41" s="40">
        <v>1.4999999999999999E-2</v>
      </c>
      <c r="J41" s="57">
        <f t="shared" si="0"/>
        <v>0</v>
      </c>
    </row>
    <row r="42" spans="2:13" ht="17.100000000000001" customHeight="1">
      <c r="B42" s="35" t="s">
        <v>13</v>
      </c>
      <c r="C42" s="171" t="s">
        <v>62</v>
      </c>
      <c r="D42" s="172"/>
      <c r="E42" s="172"/>
      <c r="F42" s="172"/>
      <c r="G42" s="172"/>
      <c r="H42" s="173"/>
      <c r="I42" s="40">
        <v>0.01</v>
      </c>
      <c r="J42" s="57">
        <f t="shared" si="0"/>
        <v>0</v>
      </c>
    </row>
    <row r="43" spans="2:13" ht="17.100000000000001" customHeight="1">
      <c r="B43" s="35" t="s">
        <v>14</v>
      </c>
      <c r="C43" s="171" t="s">
        <v>63</v>
      </c>
      <c r="D43" s="172"/>
      <c r="E43" s="172"/>
      <c r="F43" s="172"/>
      <c r="G43" s="172"/>
      <c r="H43" s="173"/>
      <c r="I43" s="40">
        <v>6.0000000000000001E-3</v>
      </c>
      <c r="J43" s="57">
        <f t="shared" si="0"/>
        <v>0</v>
      </c>
    </row>
    <row r="44" spans="2:13" ht="17.100000000000001" customHeight="1">
      <c r="B44" s="35" t="s">
        <v>15</v>
      </c>
      <c r="C44" s="171" t="s">
        <v>64</v>
      </c>
      <c r="D44" s="172"/>
      <c r="E44" s="172"/>
      <c r="F44" s="172"/>
      <c r="G44" s="172"/>
      <c r="H44" s="173"/>
      <c r="I44" s="40">
        <v>2E-3</v>
      </c>
      <c r="J44" s="57">
        <f t="shared" si="0"/>
        <v>0</v>
      </c>
    </row>
    <row r="45" spans="2:13" ht="17.100000000000001" customHeight="1">
      <c r="B45" s="52" t="s">
        <v>16</v>
      </c>
      <c r="C45" s="171" t="s">
        <v>65</v>
      </c>
      <c r="D45" s="172"/>
      <c r="E45" s="172"/>
      <c r="F45" s="172"/>
      <c r="G45" s="172"/>
      <c r="H45" s="173"/>
      <c r="I45" s="55">
        <v>0.08</v>
      </c>
      <c r="J45" s="57">
        <f t="shared" si="0"/>
        <v>0</v>
      </c>
    </row>
    <row r="46" spans="2:13" ht="17.100000000000001" customHeight="1">
      <c r="B46" s="188" t="s">
        <v>106</v>
      </c>
      <c r="C46" s="189"/>
      <c r="D46" s="189"/>
      <c r="E46" s="189"/>
      <c r="F46" s="189"/>
      <c r="G46" s="189"/>
      <c r="H46" s="190"/>
      <c r="I46" s="120">
        <f>SUM(I38:I45)</f>
        <v>0.26800000000000002</v>
      </c>
      <c r="J46" s="79">
        <f>SUM(J38:J45)</f>
        <v>0</v>
      </c>
      <c r="L46" s="26"/>
    </row>
    <row r="47" spans="2:13" ht="17.100000000000001" customHeight="1">
      <c r="B47" s="184"/>
      <c r="C47" s="184"/>
      <c r="D47" s="184"/>
      <c r="E47" s="184"/>
      <c r="F47" s="184"/>
      <c r="G47" s="184"/>
      <c r="H47" s="184"/>
      <c r="I47" s="184"/>
      <c r="J47" s="184"/>
    </row>
    <row r="48" spans="2:13" ht="17.100000000000001" customHeight="1">
      <c r="B48" s="200" t="s">
        <v>67</v>
      </c>
      <c r="C48" s="201"/>
      <c r="D48" s="201"/>
      <c r="E48" s="201"/>
      <c r="F48" s="201"/>
      <c r="G48" s="201"/>
      <c r="H48" s="201"/>
      <c r="I48" s="202"/>
      <c r="J48" s="81" t="s">
        <v>87</v>
      </c>
    </row>
    <row r="49" spans="1:10" ht="17.100000000000001" customHeight="1">
      <c r="B49" s="51" t="s">
        <v>9</v>
      </c>
      <c r="C49" s="68" t="s">
        <v>112</v>
      </c>
      <c r="D49" s="69"/>
      <c r="E49" s="69"/>
      <c r="F49" s="69"/>
      <c r="G49" s="69"/>
      <c r="H49" s="69"/>
      <c r="I49" s="82"/>
      <c r="J49" s="57">
        <f>ROUND(((I49*1)*21),2)</f>
        <v>0</v>
      </c>
    </row>
    <row r="50" spans="1:10" ht="17.100000000000001" customHeight="1">
      <c r="B50" s="51" t="s">
        <v>110</v>
      </c>
      <c r="C50" s="68" t="s">
        <v>111</v>
      </c>
      <c r="D50" s="69"/>
      <c r="E50" s="69"/>
      <c r="F50" s="69"/>
      <c r="G50" s="69"/>
      <c r="H50" s="69"/>
      <c r="I50" s="73">
        <v>0.06</v>
      </c>
      <c r="J50" s="57">
        <f>-ROUND((J22*6%),2)</f>
        <v>0</v>
      </c>
    </row>
    <row r="51" spans="1:10" ht="17.100000000000001" customHeight="1">
      <c r="B51" s="35" t="s">
        <v>10</v>
      </c>
      <c r="C51" s="83" t="s">
        <v>115</v>
      </c>
      <c r="D51" s="84"/>
      <c r="E51" s="84"/>
      <c r="F51" s="84"/>
      <c r="G51" s="84"/>
      <c r="H51" s="84"/>
      <c r="I51" s="86"/>
      <c r="J51" s="36">
        <f>ROUND((I51*21),2)</f>
        <v>0</v>
      </c>
    </row>
    <row r="52" spans="1:10" ht="17.100000000000001" customHeight="1">
      <c r="B52" s="35" t="s">
        <v>11</v>
      </c>
      <c r="C52" s="171" t="s">
        <v>113</v>
      </c>
      <c r="D52" s="172"/>
      <c r="E52" s="172"/>
      <c r="F52" s="172"/>
      <c r="G52" s="172"/>
      <c r="H52" s="172"/>
      <c r="I52" s="173"/>
      <c r="J52" s="36"/>
    </row>
    <row r="53" spans="1:10" ht="17.100000000000001" customHeight="1">
      <c r="B53" s="52" t="s">
        <v>12</v>
      </c>
      <c r="C53" s="171" t="s">
        <v>114</v>
      </c>
      <c r="D53" s="172"/>
      <c r="E53" s="172"/>
      <c r="F53" s="172"/>
      <c r="G53" s="172"/>
      <c r="H53" s="172"/>
      <c r="I53" s="173"/>
      <c r="J53" s="50"/>
    </row>
    <row r="54" spans="1:10" ht="17.100000000000001" customHeight="1">
      <c r="B54" s="52" t="s">
        <v>13</v>
      </c>
      <c r="C54" s="68" t="s">
        <v>107</v>
      </c>
      <c r="D54" s="69"/>
      <c r="E54" s="69"/>
      <c r="F54" s="69"/>
      <c r="G54" s="69"/>
      <c r="H54" s="69"/>
      <c r="I54" s="82"/>
      <c r="J54" s="50"/>
    </row>
    <row r="55" spans="1:10" ht="17.100000000000001" customHeight="1">
      <c r="B55" s="52" t="s">
        <v>14</v>
      </c>
      <c r="C55" s="68" t="s">
        <v>108</v>
      </c>
      <c r="D55" s="69"/>
      <c r="E55" s="69"/>
      <c r="F55" s="69"/>
      <c r="G55" s="69"/>
      <c r="H55" s="69"/>
      <c r="I55" s="82"/>
      <c r="J55" s="50"/>
    </row>
    <row r="56" spans="1:10" ht="17.100000000000001" customHeight="1">
      <c r="B56" s="52" t="s">
        <v>15</v>
      </c>
      <c r="C56" s="171" t="s">
        <v>109</v>
      </c>
      <c r="D56" s="172"/>
      <c r="E56" s="172"/>
      <c r="F56" s="172"/>
      <c r="G56" s="172"/>
      <c r="H56" s="172"/>
      <c r="I56" s="173"/>
      <c r="J56" s="50"/>
    </row>
    <row r="57" spans="1:10" ht="17.100000000000001" customHeight="1">
      <c r="B57" s="166" t="s">
        <v>89</v>
      </c>
      <c r="C57" s="167"/>
      <c r="D57" s="167"/>
      <c r="E57" s="167"/>
      <c r="F57" s="167"/>
      <c r="G57" s="167"/>
      <c r="H57" s="167"/>
      <c r="I57" s="168"/>
      <c r="J57" s="46">
        <f>SUM(J49:J56)</f>
        <v>0</v>
      </c>
    </row>
    <row r="58" spans="1:10" ht="22.5" customHeight="1">
      <c r="B58" s="193" t="s">
        <v>118</v>
      </c>
      <c r="C58" s="193"/>
      <c r="D58" s="193"/>
      <c r="E58" s="193"/>
      <c r="F58" s="193"/>
      <c r="G58" s="193"/>
      <c r="H58" s="193"/>
      <c r="I58" s="193"/>
      <c r="J58" s="193"/>
    </row>
    <row r="59" spans="1:10" ht="27" customHeight="1">
      <c r="B59" s="197" t="s">
        <v>68</v>
      </c>
      <c r="C59" s="198"/>
      <c r="D59" s="198"/>
      <c r="E59" s="198"/>
      <c r="F59" s="198"/>
      <c r="G59" s="198"/>
      <c r="H59" s="198"/>
      <c r="I59" s="199"/>
      <c r="J59" s="61" t="s">
        <v>87</v>
      </c>
    </row>
    <row r="60" spans="1:10" ht="17.100000000000001" customHeight="1">
      <c r="B60" s="35" t="s">
        <v>69</v>
      </c>
      <c r="C60" s="68" t="s">
        <v>55</v>
      </c>
      <c r="D60" s="71"/>
      <c r="E60" s="71"/>
      <c r="F60" s="71"/>
      <c r="G60" s="71"/>
      <c r="H60" s="71"/>
      <c r="I60" s="87">
        <v>0.19439999999999999</v>
      </c>
      <c r="J60" s="36">
        <f>J35</f>
        <v>0</v>
      </c>
    </row>
    <row r="61" spans="1:10" ht="17.100000000000001" customHeight="1">
      <c r="B61" s="35" t="s">
        <v>70</v>
      </c>
      <c r="C61" s="68" t="s">
        <v>57</v>
      </c>
      <c r="D61" s="69"/>
      <c r="E61" s="71"/>
      <c r="F61" s="71"/>
      <c r="G61" s="71"/>
      <c r="H61" s="71"/>
      <c r="I61" s="87">
        <v>0.26800000000000002</v>
      </c>
      <c r="J61" s="47">
        <f>J46</f>
        <v>0</v>
      </c>
    </row>
    <row r="62" spans="1:10" ht="17.100000000000001" customHeight="1">
      <c r="B62" s="52" t="s">
        <v>71</v>
      </c>
      <c r="C62" s="68" t="s">
        <v>72</v>
      </c>
      <c r="D62" s="71"/>
      <c r="E62" s="71"/>
      <c r="F62" s="71"/>
      <c r="G62" s="71"/>
      <c r="H62" s="71"/>
      <c r="I62" s="72"/>
      <c r="J62" s="53">
        <f>J57</f>
        <v>0</v>
      </c>
    </row>
    <row r="63" spans="1:10" ht="17.100000000000001" customHeight="1">
      <c r="A63" s="88"/>
      <c r="B63" s="89" t="s">
        <v>116</v>
      </c>
      <c r="C63" s="90"/>
      <c r="D63" s="90"/>
      <c r="E63" s="90"/>
      <c r="F63" s="90"/>
      <c r="G63" s="80"/>
      <c r="H63" s="80"/>
      <c r="I63" s="121">
        <v>0.46239999999999998</v>
      </c>
      <c r="J63" s="79">
        <f>SUM(J60:J62)</f>
        <v>0</v>
      </c>
    </row>
    <row r="64" spans="1:10" ht="23.25" customHeight="1">
      <c r="B64" s="193" t="s">
        <v>117</v>
      </c>
      <c r="C64" s="193"/>
      <c r="D64" s="193"/>
      <c r="E64" s="193"/>
      <c r="F64" s="193"/>
      <c r="G64" s="193"/>
      <c r="H64" s="193"/>
      <c r="I64" s="193"/>
      <c r="J64" s="193"/>
    </row>
    <row r="65" spans="2:12" ht="17.100000000000001" customHeight="1">
      <c r="B65" s="178" t="s">
        <v>73</v>
      </c>
      <c r="C65" s="179"/>
      <c r="D65" s="179"/>
      <c r="E65" s="179"/>
      <c r="F65" s="179"/>
      <c r="G65" s="179"/>
      <c r="H65" s="179"/>
      <c r="I65" s="179"/>
      <c r="J65" s="180"/>
    </row>
    <row r="66" spans="2:12" ht="17.100000000000001" customHeight="1">
      <c r="B66" s="166"/>
      <c r="C66" s="167"/>
      <c r="D66" s="167"/>
      <c r="E66" s="167"/>
      <c r="F66" s="167"/>
      <c r="G66" s="167"/>
      <c r="H66" s="168"/>
      <c r="I66" s="58" t="s">
        <v>2</v>
      </c>
      <c r="J66" s="58" t="s">
        <v>87</v>
      </c>
    </row>
    <row r="67" spans="2:12" ht="17.100000000000001" customHeight="1">
      <c r="B67" s="35" t="s">
        <v>9</v>
      </c>
      <c r="C67" s="171" t="s">
        <v>76</v>
      </c>
      <c r="D67" s="172"/>
      <c r="E67" s="172"/>
      <c r="F67" s="172"/>
      <c r="G67" s="172"/>
      <c r="H67" s="173"/>
      <c r="I67" s="40">
        <v>4.5999999999999999E-3</v>
      </c>
      <c r="J67" s="47">
        <f>$J$29*I67</f>
        <v>0</v>
      </c>
    </row>
    <row r="68" spans="2:12" ht="17.100000000000001" customHeight="1">
      <c r="B68" s="35" t="s">
        <v>10</v>
      </c>
      <c r="C68" s="171" t="s">
        <v>75</v>
      </c>
      <c r="D68" s="172"/>
      <c r="E68" s="172"/>
      <c r="F68" s="172"/>
      <c r="G68" s="172"/>
      <c r="H68" s="173"/>
      <c r="I68" s="43">
        <v>4.0000000000000002E-4</v>
      </c>
      <c r="J68" s="47">
        <f t="shared" ref="J68:J72" si="1">$J$29*I68</f>
        <v>0</v>
      </c>
    </row>
    <row r="69" spans="2:12" ht="17.100000000000001" customHeight="1">
      <c r="B69" s="35" t="s">
        <v>11</v>
      </c>
      <c r="C69" s="171" t="s">
        <v>119</v>
      </c>
      <c r="D69" s="172"/>
      <c r="E69" s="172"/>
      <c r="F69" s="172"/>
      <c r="G69" s="172"/>
      <c r="H69" s="173"/>
      <c r="I69" s="40">
        <v>0.02</v>
      </c>
      <c r="J69" s="47">
        <f t="shared" si="1"/>
        <v>0</v>
      </c>
    </row>
    <row r="70" spans="2:12" ht="17.100000000000001" customHeight="1">
      <c r="B70" s="35" t="s">
        <v>12</v>
      </c>
      <c r="C70" s="171" t="s">
        <v>74</v>
      </c>
      <c r="D70" s="172"/>
      <c r="E70" s="172"/>
      <c r="F70" s="172"/>
      <c r="G70" s="172"/>
      <c r="H70" s="173"/>
      <c r="I70" s="40">
        <v>1.9400000000000001E-2</v>
      </c>
      <c r="J70" s="47">
        <f t="shared" si="1"/>
        <v>0</v>
      </c>
    </row>
    <row r="71" spans="2:12" ht="29.1" customHeight="1">
      <c r="B71" s="35" t="s">
        <v>13</v>
      </c>
      <c r="C71" s="194" t="s">
        <v>90</v>
      </c>
      <c r="D71" s="195"/>
      <c r="E71" s="195"/>
      <c r="F71" s="195"/>
      <c r="G71" s="195"/>
      <c r="H71" s="196"/>
      <c r="I71" s="41">
        <f>I70*I46</f>
        <v>5.1992000000000002E-3</v>
      </c>
      <c r="J71" s="47">
        <f t="shared" si="1"/>
        <v>0</v>
      </c>
    </row>
    <row r="72" spans="2:12" ht="17.100000000000001" customHeight="1">
      <c r="B72" s="52" t="s">
        <v>14</v>
      </c>
      <c r="C72" s="171" t="s">
        <v>91</v>
      </c>
      <c r="D72" s="172"/>
      <c r="E72" s="172"/>
      <c r="F72" s="172"/>
      <c r="G72" s="172"/>
      <c r="H72" s="173"/>
      <c r="I72" s="59">
        <v>0.02</v>
      </c>
      <c r="J72" s="47">
        <f t="shared" si="1"/>
        <v>0</v>
      </c>
    </row>
    <row r="73" spans="2:12" ht="17.100000000000001" customHeight="1">
      <c r="B73" s="188" t="s">
        <v>120</v>
      </c>
      <c r="C73" s="189"/>
      <c r="D73" s="189"/>
      <c r="E73" s="189"/>
      <c r="F73" s="189"/>
      <c r="G73" s="189"/>
      <c r="H73" s="190"/>
      <c r="I73" s="120">
        <f>SUM(I67:I72)</f>
        <v>6.95992E-2</v>
      </c>
      <c r="J73" s="79">
        <f>SUM(J67:J72)</f>
        <v>0</v>
      </c>
    </row>
    <row r="74" spans="2:12" ht="39.75" customHeight="1">
      <c r="B74" s="167" t="s">
        <v>124</v>
      </c>
      <c r="C74" s="167"/>
      <c r="D74" s="167"/>
      <c r="E74" s="167"/>
      <c r="F74" s="167"/>
      <c r="G74" s="167"/>
      <c r="H74" s="167"/>
      <c r="I74" s="167"/>
      <c r="J74" s="167"/>
    </row>
    <row r="75" spans="2:12" ht="17.100000000000001" customHeight="1">
      <c r="B75" s="178" t="s">
        <v>77</v>
      </c>
      <c r="C75" s="179"/>
      <c r="D75" s="179"/>
      <c r="E75" s="179"/>
      <c r="F75" s="179"/>
      <c r="G75" s="179"/>
      <c r="H75" s="179"/>
      <c r="I75" s="179"/>
      <c r="J75" s="180"/>
    </row>
    <row r="76" spans="2:12" ht="17.100000000000001" customHeight="1">
      <c r="B76" s="166"/>
      <c r="C76" s="167"/>
      <c r="D76" s="167"/>
      <c r="E76" s="167"/>
      <c r="F76" s="167"/>
      <c r="G76" s="167"/>
      <c r="H76" s="168"/>
      <c r="I76" s="58" t="s">
        <v>2</v>
      </c>
      <c r="J76" s="58" t="s">
        <v>87</v>
      </c>
    </row>
    <row r="77" spans="2:12" ht="17.100000000000001" customHeight="1">
      <c r="B77" s="35" t="s">
        <v>9</v>
      </c>
      <c r="C77" s="171" t="s">
        <v>92</v>
      </c>
      <c r="D77" s="172"/>
      <c r="E77" s="172"/>
      <c r="F77" s="172"/>
      <c r="G77" s="172"/>
      <c r="H77" s="173"/>
      <c r="I77" s="44"/>
      <c r="J77" s="36">
        <f>$J$29*I77</f>
        <v>0</v>
      </c>
      <c r="L77">
        <v>8.98</v>
      </c>
    </row>
    <row r="78" spans="2:12" ht="17.100000000000001" customHeight="1">
      <c r="B78" s="35" t="s">
        <v>10</v>
      </c>
      <c r="C78" s="171" t="s">
        <v>121</v>
      </c>
      <c r="D78" s="172"/>
      <c r="E78" s="172"/>
      <c r="F78" s="172"/>
      <c r="G78" s="172"/>
      <c r="H78" s="173"/>
      <c r="I78" s="44">
        <v>2.8E-3</v>
      </c>
      <c r="J78" s="36">
        <f t="shared" ref="J78:J81" si="2">$J$29*I78</f>
        <v>0</v>
      </c>
      <c r="L78">
        <f>8.98/3</f>
        <v>2.9933333333333336</v>
      </c>
    </row>
    <row r="79" spans="2:12" ht="17.100000000000001" customHeight="1">
      <c r="B79" s="35" t="s">
        <v>11</v>
      </c>
      <c r="C79" s="171" t="s">
        <v>93</v>
      </c>
      <c r="D79" s="172"/>
      <c r="E79" s="172"/>
      <c r="F79" s="172"/>
      <c r="G79" s="172"/>
      <c r="H79" s="173"/>
      <c r="I79" s="44">
        <v>2.0000000000000001E-4</v>
      </c>
      <c r="J79" s="36">
        <f t="shared" si="2"/>
        <v>0</v>
      </c>
      <c r="L79">
        <f>L77+L78</f>
        <v>11.973333333333334</v>
      </c>
    </row>
    <row r="80" spans="2:12" ht="17.100000000000001" customHeight="1">
      <c r="B80" s="35" t="s">
        <v>12</v>
      </c>
      <c r="C80" s="171" t="s">
        <v>94</v>
      </c>
      <c r="D80" s="172"/>
      <c r="E80" s="172"/>
      <c r="F80" s="172"/>
      <c r="G80" s="172"/>
      <c r="H80" s="173"/>
      <c r="I80" s="40">
        <v>3.3E-3</v>
      </c>
      <c r="J80" s="36">
        <f t="shared" si="2"/>
        <v>0</v>
      </c>
      <c r="L80">
        <f>L79*I46</f>
        <v>3.2088533333333338</v>
      </c>
    </row>
    <row r="81" spans="2:12" ht="17.100000000000001" customHeight="1">
      <c r="B81" s="35" t="s">
        <v>13</v>
      </c>
      <c r="C81" s="171" t="s">
        <v>95</v>
      </c>
      <c r="D81" s="172"/>
      <c r="E81" s="172"/>
      <c r="F81" s="172"/>
      <c r="G81" s="172"/>
      <c r="H81" s="173"/>
      <c r="I81" s="44">
        <v>2E-3</v>
      </c>
      <c r="J81" s="36">
        <f t="shared" si="2"/>
        <v>0</v>
      </c>
      <c r="L81">
        <f>L79+L80</f>
        <v>15.182186666666668</v>
      </c>
    </row>
    <row r="82" spans="2:12" ht="17.100000000000001" customHeight="1">
      <c r="B82" s="35" t="s">
        <v>14</v>
      </c>
      <c r="C82" s="171" t="s">
        <v>122</v>
      </c>
      <c r="D82" s="172"/>
      <c r="E82" s="172"/>
      <c r="F82" s="172"/>
      <c r="G82" s="172"/>
      <c r="H82" s="173"/>
      <c r="I82" s="44">
        <v>1.3899999999999999E-2</v>
      </c>
      <c r="J82" s="36">
        <f>$J$29*I82</f>
        <v>0</v>
      </c>
    </row>
    <row r="83" spans="2:12" ht="17.100000000000001" customHeight="1">
      <c r="B83" s="188" t="s">
        <v>123</v>
      </c>
      <c r="C83" s="189"/>
      <c r="D83" s="189"/>
      <c r="E83" s="189"/>
      <c r="F83" s="189"/>
      <c r="G83" s="189"/>
      <c r="H83" s="190"/>
      <c r="I83" s="42">
        <f>I78+I79+I80+I81+I82</f>
        <v>2.2199999999999998E-2</v>
      </c>
      <c r="J83" s="36"/>
    </row>
    <row r="84" spans="2:12" ht="17.100000000000001" customHeight="1">
      <c r="B84" s="35" t="s">
        <v>15</v>
      </c>
      <c r="C84" s="68" t="s">
        <v>125</v>
      </c>
      <c r="D84" s="69"/>
      <c r="E84" s="69"/>
      <c r="F84" s="69"/>
      <c r="G84" s="69"/>
      <c r="H84" s="70"/>
      <c r="I84" s="44">
        <v>3.8999999999999998E-3</v>
      </c>
      <c r="J84" s="36">
        <f>I84*J29</f>
        <v>0</v>
      </c>
    </row>
    <row r="85" spans="2:12" ht="17.100000000000001" customHeight="1">
      <c r="B85" s="191"/>
      <c r="C85" s="192"/>
      <c r="D85" s="192"/>
      <c r="E85" s="92"/>
      <c r="F85" s="93"/>
      <c r="G85" s="94" t="s">
        <v>126</v>
      </c>
      <c r="H85" s="95"/>
      <c r="I85" s="42">
        <f>I83+I84</f>
        <v>2.6099999999999998E-2</v>
      </c>
      <c r="J85" s="36"/>
    </row>
    <row r="86" spans="2:12" ht="17.100000000000001" customHeight="1">
      <c r="B86" s="35" t="s">
        <v>16</v>
      </c>
      <c r="C86" s="171" t="s">
        <v>127</v>
      </c>
      <c r="D86" s="172"/>
      <c r="E86" s="172"/>
      <c r="F86" s="172"/>
      <c r="G86" s="172"/>
      <c r="H86" s="173"/>
      <c r="I86" s="44">
        <v>3.7000000000000002E-3</v>
      </c>
      <c r="J86" s="36">
        <f>I86*J29</f>
        <v>0</v>
      </c>
    </row>
    <row r="87" spans="2:12" ht="17.100000000000001" customHeight="1">
      <c r="B87" s="188" t="s">
        <v>123</v>
      </c>
      <c r="C87" s="189"/>
      <c r="D87" s="189"/>
      <c r="E87" s="189"/>
      <c r="F87" s="189"/>
      <c r="G87" s="189"/>
      <c r="H87" s="190"/>
      <c r="I87" s="120">
        <f>I85+I86</f>
        <v>2.98E-2</v>
      </c>
      <c r="J87" s="79">
        <f>SUM(J77:J86)</f>
        <v>0</v>
      </c>
    </row>
    <row r="88" spans="2:12" ht="23.25" customHeight="1">
      <c r="B88" s="193" t="s">
        <v>128</v>
      </c>
      <c r="C88" s="193"/>
      <c r="D88" s="193"/>
      <c r="E88" s="193"/>
      <c r="F88" s="193"/>
      <c r="G88" s="193"/>
      <c r="H88" s="193"/>
      <c r="I88" s="193"/>
      <c r="J88" s="193"/>
    </row>
    <row r="89" spans="2:12" ht="17.100000000000001" customHeight="1">
      <c r="B89" s="181" t="s">
        <v>78</v>
      </c>
      <c r="C89" s="182"/>
      <c r="D89" s="182"/>
      <c r="E89" s="182"/>
      <c r="F89" s="182"/>
      <c r="G89" s="182"/>
      <c r="H89" s="182"/>
      <c r="I89" s="183"/>
      <c r="J89" s="32" t="s">
        <v>87</v>
      </c>
    </row>
    <row r="90" spans="2:12" ht="17.100000000000001" customHeight="1">
      <c r="B90" s="52" t="s">
        <v>9</v>
      </c>
      <c r="C90" s="83" t="s">
        <v>96</v>
      </c>
      <c r="D90" s="84"/>
      <c r="E90" s="84"/>
      <c r="F90" s="84"/>
      <c r="G90" s="84"/>
      <c r="H90" s="84"/>
      <c r="I90" s="85"/>
      <c r="J90" s="50"/>
    </row>
    <row r="91" spans="2:12" ht="17.100000000000001" customHeight="1">
      <c r="B91" s="166" t="s">
        <v>89</v>
      </c>
      <c r="C91" s="167"/>
      <c r="D91" s="167"/>
      <c r="E91" s="167"/>
      <c r="F91" s="167"/>
      <c r="G91" s="167"/>
      <c r="H91" s="167"/>
      <c r="I91" s="168"/>
      <c r="J91" s="46">
        <f>J90</f>
        <v>0</v>
      </c>
    </row>
    <row r="92" spans="2:12" ht="26.25" customHeight="1">
      <c r="B92" s="184" t="s">
        <v>129</v>
      </c>
      <c r="C92" s="184"/>
      <c r="D92" s="184"/>
      <c r="E92" s="184"/>
      <c r="F92" s="184"/>
      <c r="G92" s="184"/>
      <c r="H92" s="184"/>
      <c r="I92" s="184"/>
      <c r="J92" s="184"/>
    </row>
    <row r="93" spans="2:12" ht="17.100000000000001" customHeight="1">
      <c r="B93" s="185" t="s">
        <v>86</v>
      </c>
      <c r="C93" s="186"/>
      <c r="D93" s="186"/>
      <c r="E93" s="186"/>
      <c r="F93" s="186"/>
      <c r="G93" s="186"/>
      <c r="H93" s="186"/>
      <c r="I93" s="187"/>
      <c r="J93" s="60" t="s">
        <v>87</v>
      </c>
    </row>
    <row r="94" spans="2:12" ht="17.100000000000001" customHeight="1">
      <c r="B94" s="35" t="s">
        <v>20</v>
      </c>
      <c r="C94" s="68" t="s">
        <v>131</v>
      </c>
      <c r="D94" s="69"/>
      <c r="E94" s="69"/>
      <c r="F94" s="69"/>
      <c r="G94" s="69"/>
      <c r="H94" s="69"/>
      <c r="I94" s="96">
        <v>2.98E-2</v>
      </c>
      <c r="J94" s="36">
        <f>J87</f>
        <v>0</v>
      </c>
    </row>
    <row r="95" spans="2:12" ht="17.100000000000001" customHeight="1">
      <c r="B95" s="52" t="s">
        <v>21</v>
      </c>
      <c r="C95" s="68" t="s">
        <v>130</v>
      </c>
      <c r="D95" s="69"/>
      <c r="E95" s="69"/>
      <c r="F95" s="69"/>
      <c r="G95" s="69"/>
      <c r="H95" s="69"/>
      <c r="I95" s="70"/>
      <c r="J95" s="53">
        <f>J91</f>
        <v>0</v>
      </c>
    </row>
    <row r="96" spans="2:12" ht="17.100000000000001" customHeight="1">
      <c r="B96" s="160" t="s">
        <v>132</v>
      </c>
      <c r="C96" s="161"/>
      <c r="D96" s="161"/>
      <c r="E96" s="161"/>
      <c r="F96" s="161"/>
      <c r="G96" s="161"/>
      <c r="H96" s="161"/>
      <c r="I96" s="162"/>
      <c r="J96" s="49">
        <f>J94+J95</f>
        <v>0</v>
      </c>
    </row>
    <row r="97" spans="2:10" ht="17.100000000000001" customHeight="1">
      <c r="B97" s="184"/>
      <c r="C97" s="184"/>
      <c r="D97" s="184"/>
      <c r="E97" s="184"/>
      <c r="F97" s="184"/>
      <c r="G97" s="184"/>
      <c r="H97" s="184"/>
      <c r="I97" s="184"/>
      <c r="J97" s="184"/>
    </row>
    <row r="98" spans="2:10" ht="17.100000000000001" customHeight="1">
      <c r="B98" s="178" t="s">
        <v>79</v>
      </c>
      <c r="C98" s="179"/>
      <c r="D98" s="179"/>
      <c r="E98" s="179"/>
      <c r="F98" s="179"/>
      <c r="G98" s="179"/>
      <c r="H98" s="179"/>
      <c r="I98" s="180"/>
      <c r="J98" s="61" t="s">
        <v>87</v>
      </c>
    </row>
    <row r="99" spans="2:10" ht="17.100000000000001" customHeight="1">
      <c r="B99" s="35" t="s">
        <v>9</v>
      </c>
      <c r="C99" s="171" t="s">
        <v>80</v>
      </c>
      <c r="D99" s="172"/>
      <c r="E99" s="172"/>
      <c r="F99" s="172"/>
      <c r="G99" s="172"/>
      <c r="H99" s="172"/>
      <c r="I99" s="173"/>
      <c r="J99" s="36"/>
    </row>
    <row r="100" spans="2:10" ht="17.100000000000001" customHeight="1">
      <c r="B100" s="35" t="s">
        <v>10</v>
      </c>
      <c r="C100" s="171" t="s">
        <v>17</v>
      </c>
      <c r="D100" s="172"/>
      <c r="E100" s="172"/>
      <c r="F100" s="172"/>
      <c r="G100" s="172"/>
      <c r="H100" s="172"/>
      <c r="I100" s="173"/>
      <c r="J100" s="36"/>
    </row>
    <row r="101" spans="2:10" ht="17.100000000000001" customHeight="1">
      <c r="B101" s="45" t="s">
        <v>11</v>
      </c>
      <c r="C101" s="171" t="s">
        <v>141</v>
      </c>
      <c r="D101" s="172"/>
      <c r="E101" s="172"/>
      <c r="F101" s="172"/>
      <c r="G101" s="172"/>
      <c r="H101" s="172"/>
      <c r="I101" s="173"/>
      <c r="J101" s="36"/>
    </row>
    <row r="102" spans="2:10" ht="17.100000000000001" customHeight="1">
      <c r="B102" s="54" t="s">
        <v>12</v>
      </c>
      <c r="C102" s="171" t="s">
        <v>3</v>
      </c>
      <c r="D102" s="172"/>
      <c r="E102" s="172"/>
      <c r="F102" s="172"/>
      <c r="G102" s="172"/>
      <c r="H102" s="172"/>
      <c r="I102" s="173"/>
      <c r="J102" s="50"/>
    </row>
    <row r="103" spans="2:10" ht="17.100000000000001" customHeight="1">
      <c r="B103" s="160" t="s">
        <v>142</v>
      </c>
      <c r="C103" s="161"/>
      <c r="D103" s="161"/>
      <c r="E103" s="161"/>
      <c r="F103" s="161"/>
      <c r="G103" s="161"/>
      <c r="H103" s="161"/>
      <c r="I103" s="162"/>
      <c r="J103" s="46">
        <f>SUM(J99:J102)</f>
        <v>0</v>
      </c>
    </row>
    <row r="104" spans="2:10" ht="17.100000000000001" customHeight="1">
      <c r="B104" s="184"/>
      <c r="C104" s="184"/>
      <c r="D104" s="184"/>
      <c r="E104" s="184"/>
      <c r="F104" s="184"/>
      <c r="G104" s="184"/>
      <c r="H104" s="184"/>
      <c r="I104" s="184"/>
      <c r="J104" s="184"/>
    </row>
    <row r="105" spans="2:10" ht="17.100000000000001" customHeight="1">
      <c r="B105" s="178" t="s">
        <v>81</v>
      </c>
      <c r="C105" s="179"/>
      <c r="D105" s="179"/>
      <c r="E105" s="179"/>
      <c r="F105" s="179"/>
      <c r="G105" s="179"/>
      <c r="H105" s="179"/>
      <c r="I105" s="179"/>
      <c r="J105" s="180"/>
    </row>
    <row r="106" spans="2:10" ht="17.100000000000001" customHeight="1">
      <c r="B106" s="166"/>
      <c r="C106" s="167"/>
      <c r="D106" s="167"/>
      <c r="E106" s="167"/>
      <c r="F106" s="167"/>
      <c r="G106" s="167"/>
      <c r="H106" s="168"/>
      <c r="I106" s="51" t="s">
        <v>2</v>
      </c>
      <c r="J106" s="58" t="s">
        <v>87</v>
      </c>
    </row>
    <row r="107" spans="2:10" ht="17.100000000000001" customHeight="1">
      <c r="B107" s="35" t="s">
        <v>9</v>
      </c>
      <c r="C107" s="171" t="s">
        <v>22</v>
      </c>
      <c r="D107" s="172"/>
      <c r="E107" s="172"/>
      <c r="F107" s="172"/>
      <c r="G107" s="172"/>
      <c r="H107" s="173"/>
      <c r="I107" s="40">
        <v>7.2999999999999995E-2</v>
      </c>
      <c r="J107" s="74">
        <f>J124*I107</f>
        <v>0</v>
      </c>
    </row>
    <row r="108" spans="2:10" ht="17.100000000000001" customHeight="1">
      <c r="B108" s="35" t="s">
        <v>10</v>
      </c>
      <c r="C108" s="171" t="s">
        <v>4</v>
      </c>
      <c r="D108" s="172"/>
      <c r="E108" s="172"/>
      <c r="F108" s="172"/>
      <c r="G108" s="172"/>
      <c r="H108" s="173"/>
      <c r="I108" s="40">
        <v>7.3999999999999996E-2</v>
      </c>
      <c r="J108" s="74">
        <f>(J124+J107)*I108</f>
        <v>0</v>
      </c>
    </row>
    <row r="109" spans="2:10" ht="17.100000000000001" customHeight="1">
      <c r="B109" s="35" t="s">
        <v>11</v>
      </c>
      <c r="C109" s="181" t="s">
        <v>46</v>
      </c>
      <c r="D109" s="182"/>
      <c r="E109" s="182"/>
      <c r="F109" s="182"/>
      <c r="G109" s="182"/>
      <c r="H109" s="183"/>
      <c r="I109" s="122">
        <v>8.3500000000000005E-2</v>
      </c>
      <c r="J109" s="77">
        <f>SUM(J110:J113)</f>
        <v>0</v>
      </c>
    </row>
    <row r="110" spans="2:10" ht="17.100000000000001" customHeight="1">
      <c r="B110" s="35" t="s">
        <v>47</v>
      </c>
      <c r="C110" s="171" t="s">
        <v>219</v>
      </c>
      <c r="D110" s="172"/>
      <c r="E110" s="172"/>
      <c r="F110" s="172"/>
      <c r="G110" s="172"/>
      <c r="H110" s="173"/>
      <c r="I110" s="122">
        <v>6.3500000000000001E-2</v>
      </c>
      <c r="J110" s="47">
        <f>((J124+J107+J108)*I110)/(1-I109)</f>
        <v>0</v>
      </c>
    </row>
    <row r="111" spans="2:10" ht="17.100000000000001" customHeight="1">
      <c r="B111" s="35" t="s">
        <v>48</v>
      </c>
      <c r="C111" s="171" t="s">
        <v>143</v>
      </c>
      <c r="D111" s="172"/>
      <c r="E111" s="172"/>
      <c r="F111" s="172"/>
      <c r="G111" s="172"/>
      <c r="H111" s="173"/>
      <c r="I111" s="37">
        <v>0</v>
      </c>
      <c r="J111" s="47">
        <f>((J124+J107+J108)*I111)/(1-I109)</f>
        <v>0</v>
      </c>
    </row>
    <row r="112" spans="2:10" ht="17.100000000000001" customHeight="1">
      <c r="B112" s="35" t="s">
        <v>145</v>
      </c>
      <c r="C112" s="171" t="s">
        <v>144</v>
      </c>
      <c r="D112" s="172"/>
      <c r="E112" s="172"/>
      <c r="F112" s="172"/>
      <c r="G112" s="172"/>
      <c r="H112" s="173"/>
      <c r="I112" s="37">
        <v>0.02</v>
      </c>
      <c r="J112" s="47">
        <f>((J124+J107+J108)*I112)/(1-I109)</f>
        <v>0</v>
      </c>
    </row>
    <row r="113" spans="2:12" ht="17.100000000000001" customHeight="1">
      <c r="B113" s="35" t="s">
        <v>146</v>
      </c>
      <c r="C113" s="171" t="s">
        <v>147</v>
      </c>
      <c r="D113" s="172"/>
      <c r="E113" s="172"/>
      <c r="F113" s="172"/>
      <c r="G113" s="172"/>
      <c r="H113" s="173"/>
      <c r="I113" s="37">
        <v>0</v>
      </c>
      <c r="J113" s="47">
        <f>((J124+J107+J108)*I113)/(1-I109)</f>
        <v>0</v>
      </c>
    </row>
    <row r="114" spans="2:12" ht="17.100000000000001" customHeight="1">
      <c r="B114" s="160" t="s">
        <v>161</v>
      </c>
      <c r="C114" s="161"/>
      <c r="D114" s="161"/>
      <c r="E114" s="161"/>
      <c r="F114" s="161"/>
      <c r="G114" s="161"/>
      <c r="H114" s="162"/>
      <c r="I114" s="123">
        <f>I107+I108+I109</f>
        <v>0.23049999999999998</v>
      </c>
      <c r="J114" s="75">
        <f>J107+J108+J109</f>
        <v>0</v>
      </c>
    </row>
    <row r="115" spans="2:12" ht="17.100000000000001" customHeight="1">
      <c r="B115" s="33"/>
      <c r="C115" s="174"/>
      <c r="D115" s="174"/>
      <c r="E115" s="174"/>
      <c r="F115" s="174"/>
      <c r="G115" s="174"/>
      <c r="H115" s="174"/>
      <c r="I115" s="174"/>
      <c r="J115" s="174"/>
    </row>
    <row r="116" spans="2:12" ht="17.100000000000001" customHeight="1">
      <c r="B116" s="33"/>
      <c r="C116" s="33"/>
      <c r="D116" s="33"/>
      <c r="E116" s="33"/>
      <c r="F116" s="33"/>
      <c r="G116" s="33"/>
      <c r="H116" s="33"/>
      <c r="I116" s="33"/>
      <c r="J116" s="39"/>
    </row>
    <row r="117" spans="2:12" ht="17.100000000000001" customHeight="1">
      <c r="B117" s="175" t="s">
        <v>82</v>
      </c>
      <c r="C117" s="176"/>
      <c r="D117" s="176"/>
      <c r="E117" s="176"/>
      <c r="F117" s="176"/>
      <c r="G117" s="176"/>
      <c r="H117" s="176"/>
      <c r="I117" s="176"/>
      <c r="J117" s="177"/>
      <c r="L117" s="25"/>
    </row>
    <row r="118" spans="2:12" ht="17.100000000000001" customHeight="1">
      <c r="B118" s="166" t="s">
        <v>23</v>
      </c>
      <c r="C118" s="167"/>
      <c r="D118" s="167"/>
      <c r="E118" s="167"/>
      <c r="F118" s="167"/>
      <c r="G118" s="167"/>
      <c r="H118" s="167"/>
      <c r="I118" s="168"/>
      <c r="J118" s="58" t="s">
        <v>87</v>
      </c>
    </row>
    <row r="119" spans="2:12" ht="17.100000000000001" customHeight="1">
      <c r="B119" s="30" t="s">
        <v>9</v>
      </c>
      <c r="C119" s="163" t="str">
        <f>B21</f>
        <v>MÓDULO 1 - COMPOSIÇÃO DA REMUNERAÇÃO</v>
      </c>
      <c r="D119" s="164"/>
      <c r="E119" s="164"/>
      <c r="F119" s="164"/>
      <c r="G119" s="164"/>
      <c r="H119" s="164"/>
      <c r="I119" s="165"/>
      <c r="J119" s="36">
        <f>J29</f>
        <v>0</v>
      </c>
    </row>
    <row r="120" spans="2:12" ht="17.100000000000001" customHeight="1">
      <c r="B120" s="30" t="s">
        <v>10</v>
      </c>
      <c r="C120" s="163" t="str">
        <f>B31</f>
        <v>MÓDULO 2 – ENCARGOS E BENEFÍCIOS ANUAIS, MENSAIS E DIÁRIOS</v>
      </c>
      <c r="D120" s="164"/>
      <c r="E120" s="164"/>
      <c r="F120" s="164"/>
      <c r="G120" s="164"/>
      <c r="H120" s="164"/>
      <c r="I120" s="165"/>
      <c r="J120" s="47">
        <f>J63</f>
        <v>0</v>
      </c>
    </row>
    <row r="121" spans="2:12" ht="17.100000000000001" customHeight="1">
      <c r="B121" s="30" t="s">
        <v>11</v>
      </c>
      <c r="C121" s="163" t="str">
        <f>B65</f>
        <v>MÓDULO 3 – PROVISÃO PARA RESCISÃO</v>
      </c>
      <c r="D121" s="164"/>
      <c r="E121" s="164"/>
      <c r="F121" s="164"/>
      <c r="G121" s="164"/>
      <c r="H121" s="164"/>
      <c r="I121" s="165"/>
      <c r="J121" s="47">
        <f>J73</f>
        <v>0</v>
      </c>
      <c r="L121" s="25"/>
    </row>
    <row r="122" spans="2:12" ht="17.100000000000001" customHeight="1">
      <c r="B122" s="32" t="s">
        <v>12</v>
      </c>
      <c r="C122" s="163" t="str">
        <f>B75</f>
        <v>MÓDULO 4 – CUSTO DE REPOSIÇÃO DO PROFISSIONAL AUSENTE</v>
      </c>
      <c r="D122" s="164"/>
      <c r="E122" s="164"/>
      <c r="F122" s="164"/>
      <c r="G122" s="164"/>
      <c r="H122" s="164"/>
      <c r="I122" s="165"/>
      <c r="J122" s="47">
        <f>J96</f>
        <v>0</v>
      </c>
      <c r="L122" s="25"/>
    </row>
    <row r="123" spans="2:12" ht="17.100000000000001" customHeight="1">
      <c r="B123" s="32" t="s">
        <v>13</v>
      </c>
      <c r="C123" s="163" t="str">
        <f>B98</f>
        <v>MÓDULO 5 – INSUMOS DIVERSOS</v>
      </c>
      <c r="D123" s="164"/>
      <c r="E123" s="164"/>
      <c r="F123" s="164"/>
      <c r="G123" s="164"/>
      <c r="H123" s="164"/>
      <c r="I123" s="165"/>
      <c r="J123" s="47">
        <f>J103</f>
        <v>0</v>
      </c>
    </row>
    <row r="124" spans="2:12" ht="17.100000000000001" customHeight="1">
      <c r="B124" s="35"/>
      <c r="C124" s="160" t="s">
        <v>83</v>
      </c>
      <c r="D124" s="161"/>
      <c r="E124" s="161"/>
      <c r="F124" s="161"/>
      <c r="G124" s="161"/>
      <c r="H124" s="161"/>
      <c r="I124" s="162"/>
      <c r="J124" s="49">
        <f>SUM(J119:J123)</f>
        <v>0</v>
      </c>
      <c r="L124" s="24"/>
    </row>
    <row r="125" spans="2:12" ht="17.100000000000001" customHeight="1">
      <c r="B125" s="32" t="s">
        <v>14</v>
      </c>
      <c r="C125" s="163" t="str">
        <f>B105</f>
        <v>MÓDULO 6 – CUSTOS INDIRETOS, TRIBUTOS E LUCRO</v>
      </c>
      <c r="D125" s="164"/>
      <c r="E125" s="164"/>
      <c r="F125" s="164"/>
      <c r="G125" s="164"/>
      <c r="H125" s="164"/>
      <c r="I125" s="165"/>
      <c r="J125" s="36">
        <f>J114</f>
        <v>0</v>
      </c>
    </row>
    <row r="126" spans="2:12" ht="17.100000000000001" customHeight="1">
      <c r="B126" s="166" t="s">
        <v>84</v>
      </c>
      <c r="C126" s="167"/>
      <c r="D126" s="167"/>
      <c r="E126" s="167"/>
      <c r="F126" s="167"/>
      <c r="G126" s="167"/>
      <c r="H126" s="167"/>
      <c r="I126" s="168"/>
      <c r="J126" s="79">
        <f>J124+J125</f>
        <v>0</v>
      </c>
      <c r="L126" s="62"/>
    </row>
    <row r="127" spans="2:12">
      <c r="J127" s="24"/>
    </row>
    <row r="128" spans="2:12" ht="13.5" hidden="1" thickBot="1">
      <c r="B128" s="6"/>
      <c r="C128" s="133" t="s">
        <v>25</v>
      </c>
      <c r="D128" s="133"/>
      <c r="E128" s="133"/>
      <c r="F128" s="133"/>
      <c r="G128" s="133"/>
      <c r="H128" s="133"/>
      <c r="I128" s="3"/>
      <c r="J128" s="3"/>
    </row>
    <row r="129" spans="2:10" ht="40.5" hidden="1" customHeight="1">
      <c r="B129" s="169" t="s">
        <v>27</v>
      </c>
      <c r="C129" s="170"/>
      <c r="D129" s="169" t="s">
        <v>28</v>
      </c>
      <c r="E129" s="170"/>
      <c r="F129" s="169" t="s">
        <v>30</v>
      </c>
      <c r="G129" s="170"/>
      <c r="H129" s="21" t="s">
        <v>29</v>
      </c>
      <c r="I129" s="22" t="s">
        <v>26</v>
      </c>
      <c r="J129" s="7" t="s">
        <v>0</v>
      </c>
    </row>
    <row r="130" spans="2:10" hidden="1">
      <c r="B130" s="155" t="s">
        <v>31</v>
      </c>
      <c r="C130" s="156"/>
      <c r="D130" s="157" t="s">
        <v>35</v>
      </c>
      <c r="E130" s="158"/>
      <c r="F130" s="159"/>
      <c r="G130" s="156"/>
      <c r="H130" s="11" t="s">
        <v>35</v>
      </c>
      <c r="I130" s="17"/>
      <c r="J130" s="14">
        <v>0</v>
      </c>
    </row>
    <row r="131" spans="2:10" hidden="1">
      <c r="B131" s="152" t="s">
        <v>32</v>
      </c>
      <c r="C131" s="147"/>
      <c r="D131" s="153" t="s">
        <v>35</v>
      </c>
      <c r="E131" s="154"/>
      <c r="F131" s="146"/>
      <c r="G131" s="147"/>
      <c r="H131" s="4" t="s">
        <v>35</v>
      </c>
      <c r="I131" s="18"/>
      <c r="J131" s="15">
        <v>0</v>
      </c>
    </row>
    <row r="132" spans="2:10" hidden="1">
      <c r="B132" s="152" t="s">
        <v>33</v>
      </c>
      <c r="C132" s="147"/>
      <c r="D132" s="153" t="s">
        <v>35</v>
      </c>
      <c r="E132" s="154"/>
      <c r="F132" s="146"/>
      <c r="G132" s="147"/>
      <c r="H132" s="4" t="s">
        <v>35</v>
      </c>
      <c r="I132" s="18"/>
      <c r="J132" s="15">
        <v>0</v>
      </c>
    </row>
    <row r="133" spans="2:10" hidden="1">
      <c r="B133" s="152" t="s">
        <v>34</v>
      </c>
      <c r="C133" s="147"/>
      <c r="D133" s="153" t="s">
        <v>35</v>
      </c>
      <c r="E133" s="154"/>
      <c r="F133" s="146"/>
      <c r="G133" s="147"/>
      <c r="H133" s="4" t="s">
        <v>35</v>
      </c>
      <c r="I133" s="18"/>
      <c r="J133" s="15">
        <v>0</v>
      </c>
    </row>
    <row r="134" spans="2:10" hidden="1">
      <c r="B134" s="144"/>
      <c r="C134" s="145"/>
      <c r="D134" s="146"/>
      <c r="E134" s="147"/>
      <c r="F134" s="146"/>
      <c r="G134" s="147"/>
      <c r="H134" s="12"/>
      <c r="I134" s="19"/>
      <c r="J134" s="15"/>
    </row>
    <row r="135" spans="2:10" ht="13.5" hidden="1" thickBot="1">
      <c r="B135" s="148"/>
      <c r="C135" s="149"/>
      <c r="D135" s="150"/>
      <c r="E135" s="151"/>
      <c r="F135" s="150"/>
      <c r="G135" s="151"/>
      <c r="H135" s="13"/>
      <c r="I135" s="20"/>
      <c r="J135" s="16"/>
    </row>
    <row r="136" spans="2:10" ht="13.5" hidden="1" thickBot="1">
      <c r="B136" s="130" t="s">
        <v>36</v>
      </c>
      <c r="C136" s="131"/>
      <c r="D136" s="131"/>
      <c r="E136" s="131"/>
      <c r="F136" s="131"/>
      <c r="G136" s="131"/>
      <c r="H136" s="131"/>
      <c r="I136" s="132"/>
      <c r="J136" s="5">
        <f>SUM(J134:J135)</f>
        <v>0</v>
      </c>
    </row>
    <row r="137" spans="2:10" hidden="1"/>
    <row r="138" spans="2:10" ht="13.5" hidden="1" thickBot="1">
      <c r="B138" s="6" t="s">
        <v>37</v>
      </c>
      <c r="C138" s="133" t="s">
        <v>38</v>
      </c>
      <c r="D138" s="133"/>
      <c r="E138" s="133"/>
      <c r="F138" s="133"/>
      <c r="G138" s="133"/>
      <c r="H138" s="133"/>
      <c r="I138" s="3"/>
      <c r="J138" s="3"/>
    </row>
    <row r="139" spans="2:10" ht="13.5" hidden="1" thickBot="1">
      <c r="B139" s="130" t="s">
        <v>39</v>
      </c>
      <c r="C139" s="131"/>
      <c r="D139" s="131"/>
      <c r="E139" s="131"/>
      <c r="F139" s="131"/>
      <c r="G139" s="131"/>
      <c r="H139" s="131"/>
      <c r="I139" s="131"/>
      <c r="J139" s="134"/>
    </row>
    <row r="140" spans="2:10" ht="13.5" hidden="1" thickBot="1">
      <c r="B140" s="23"/>
      <c r="C140" s="135" t="s">
        <v>40</v>
      </c>
      <c r="D140" s="136"/>
      <c r="E140" s="136"/>
      <c r="F140" s="136"/>
      <c r="G140" s="136"/>
      <c r="H140" s="136"/>
      <c r="I140" s="137"/>
      <c r="J140" s="7" t="s">
        <v>0</v>
      </c>
    </row>
    <row r="141" spans="2:10" hidden="1">
      <c r="B141" s="2" t="s">
        <v>9</v>
      </c>
      <c r="C141" s="138" t="s">
        <v>41</v>
      </c>
      <c r="D141" s="139"/>
      <c r="E141" s="139"/>
      <c r="F141" s="139"/>
      <c r="G141" s="139"/>
      <c r="H141" s="139"/>
      <c r="I141" s="140"/>
      <c r="J141" s="10">
        <f>J110</f>
        <v>0</v>
      </c>
    </row>
    <row r="142" spans="2:10" hidden="1">
      <c r="B142" s="8" t="s">
        <v>10</v>
      </c>
      <c r="C142" s="141" t="s">
        <v>42</v>
      </c>
      <c r="D142" s="142"/>
      <c r="E142" s="142"/>
      <c r="F142" s="142"/>
      <c r="G142" s="142"/>
      <c r="H142" s="142"/>
      <c r="I142" s="143"/>
      <c r="J142" s="9" t="e">
        <f>#REF!</f>
        <v>#REF!</v>
      </c>
    </row>
    <row r="143" spans="2:10" ht="13.5" hidden="1" thickBot="1">
      <c r="B143" s="8" t="s">
        <v>11</v>
      </c>
      <c r="C143" s="124" t="s">
        <v>43</v>
      </c>
      <c r="D143" s="125"/>
      <c r="E143" s="125"/>
      <c r="F143" s="125"/>
      <c r="G143" s="125"/>
      <c r="H143" s="125"/>
      <c r="I143" s="126"/>
      <c r="J143" s="9">
        <f>J114</f>
        <v>0</v>
      </c>
    </row>
    <row r="144" spans="2:10" ht="13.5" hidden="1" thickBot="1">
      <c r="B144" s="127" t="s">
        <v>19</v>
      </c>
      <c r="C144" s="128"/>
      <c r="D144" s="128"/>
      <c r="E144" s="128"/>
      <c r="F144" s="128"/>
      <c r="G144" s="128"/>
      <c r="H144" s="128"/>
      <c r="I144" s="129"/>
      <c r="J144" s="5" t="e">
        <f>SUM(J141:J143)</f>
        <v>#REF!</v>
      </c>
    </row>
    <row r="145" spans="2:3" hidden="1">
      <c r="B145" s="6" t="s">
        <v>18</v>
      </c>
      <c r="C145" t="s">
        <v>44</v>
      </c>
    </row>
    <row r="146" spans="2:3" hidden="1"/>
  </sheetData>
  <mergeCells count="135">
    <mergeCell ref="C8:I8"/>
    <mergeCell ref="C10:I10"/>
    <mergeCell ref="B13:J13"/>
    <mergeCell ref="C14:I14"/>
    <mergeCell ref="C15:I15"/>
    <mergeCell ref="C16:I16"/>
    <mergeCell ref="B1:J1"/>
    <mergeCell ref="B2:J2"/>
    <mergeCell ref="B4:J4"/>
    <mergeCell ref="C5:I5"/>
    <mergeCell ref="C6:I6"/>
    <mergeCell ref="C7:I7"/>
    <mergeCell ref="C9:I9"/>
    <mergeCell ref="C25:I25"/>
    <mergeCell ref="C27:I27"/>
    <mergeCell ref="C28:I28"/>
    <mergeCell ref="B29:I29"/>
    <mergeCell ref="B31:J31"/>
    <mergeCell ref="C17:I17"/>
    <mergeCell ref="C18:I18"/>
    <mergeCell ref="C19:I19"/>
    <mergeCell ref="B20:J20"/>
    <mergeCell ref="B21:I21"/>
    <mergeCell ref="C22:I22"/>
    <mergeCell ref="C38:H38"/>
    <mergeCell ref="C39:H39"/>
    <mergeCell ref="C40:H40"/>
    <mergeCell ref="C41:H41"/>
    <mergeCell ref="C42:H42"/>
    <mergeCell ref="C43:H43"/>
    <mergeCell ref="B32:H32"/>
    <mergeCell ref="C33:H33"/>
    <mergeCell ref="C34:H34"/>
    <mergeCell ref="B35:H35"/>
    <mergeCell ref="B36:J36"/>
    <mergeCell ref="B37:H37"/>
    <mergeCell ref="C53:I53"/>
    <mergeCell ref="C56:I56"/>
    <mergeCell ref="B57:I57"/>
    <mergeCell ref="B58:J58"/>
    <mergeCell ref="B59:I59"/>
    <mergeCell ref="B64:J64"/>
    <mergeCell ref="C44:H44"/>
    <mergeCell ref="C45:H45"/>
    <mergeCell ref="B46:H46"/>
    <mergeCell ref="B47:J47"/>
    <mergeCell ref="B48:I48"/>
    <mergeCell ref="C52:I52"/>
    <mergeCell ref="C71:H71"/>
    <mergeCell ref="C72:H72"/>
    <mergeCell ref="B73:H73"/>
    <mergeCell ref="B74:J74"/>
    <mergeCell ref="B75:J75"/>
    <mergeCell ref="B76:H76"/>
    <mergeCell ref="B65:J65"/>
    <mergeCell ref="B66:H66"/>
    <mergeCell ref="C67:H67"/>
    <mergeCell ref="C68:H68"/>
    <mergeCell ref="C69:H69"/>
    <mergeCell ref="C70:H70"/>
    <mergeCell ref="B83:H83"/>
    <mergeCell ref="B85:D85"/>
    <mergeCell ref="C86:H86"/>
    <mergeCell ref="B87:H87"/>
    <mergeCell ref="B88:J88"/>
    <mergeCell ref="B89:I89"/>
    <mergeCell ref="C77:H77"/>
    <mergeCell ref="C78:H78"/>
    <mergeCell ref="C79:H79"/>
    <mergeCell ref="C80:H80"/>
    <mergeCell ref="C81:H81"/>
    <mergeCell ref="C82:H82"/>
    <mergeCell ref="C99:I99"/>
    <mergeCell ref="C100:I100"/>
    <mergeCell ref="C101:I101"/>
    <mergeCell ref="C102:I102"/>
    <mergeCell ref="B103:I103"/>
    <mergeCell ref="B104:J104"/>
    <mergeCell ref="B91:I91"/>
    <mergeCell ref="B92:J92"/>
    <mergeCell ref="B93:I93"/>
    <mergeCell ref="B96:I96"/>
    <mergeCell ref="B97:J97"/>
    <mergeCell ref="B98:I98"/>
    <mergeCell ref="C111:H111"/>
    <mergeCell ref="C112:H112"/>
    <mergeCell ref="C113:H113"/>
    <mergeCell ref="B114:H114"/>
    <mergeCell ref="C115:J115"/>
    <mergeCell ref="B117:J117"/>
    <mergeCell ref="B105:J105"/>
    <mergeCell ref="B106:H106"/>
    <mergeCell ref="C107:H107"/>
    <mergeCell ref="C108:H108"/>
    <mergeCell ref="C109:H109"/>
    <mergeCell ref="C110:H110"/>
    <mergeCell ref="C124:I124"/>
    <mergeCell ref="C125:I125"/>
    <mergeCell ref="B126:I126"/>
    <mergeCell ref="C128:H128"/>
    <mergeCell ref="B129:C129"/>
    <mergeCell ref="D129:E129"/>
    <mergeCell ref="F129:G129"/>
    <mergeCell ref="B118:I118"/>
    <mergeCell ref="C119:I119"/>
    <mergeCell ref="C120:I120"/>
    <mergeCell ref="C121:I121"/>
    <mergeCell ref="C122:I122"/>
    <mergeCell ref="C123:I123"/>
    <mergeCell ref="B132:C132"/>
    <mergeCell ref="D132:E132"/>
    <mergeCell ref="F132:G132"/>
    <mergeCell ref="B133:C133"/>
    <mergeCell ref="D133:E133"/>
    <mergeCell ref="F133:G133"/>
    <mergeCell ref="B130:C130"/>
    <mergeCell ref="D130:E130"/>
    <mergeCell ref="F130:G130"/>
    <mergeCell ref="B131:C131"/>
    <mergeCell ref="D131:E131"/>
    <mergeCell ref="F131:G131"/>
    <mergeCell ref="C143:I143"/>
    <mergeCell ref="B144:I144"/>
    <mergeCell ref="B136:I136"/>
    <mergeCell ref="C138:H138"/>
    <mergeCell ref="B139:J139"/>
    <mergeCell ref="C140:I140"/>
    <mergeCell ref="C141:I141"/>
    <mergeCell ref="C142:I142"/>
    <mergeCell ref="B134:C134"/>
    <mergeCell ref="D134:E134"/>
    <mergeCell ref="F134:G134"/>
    <mergeCell ref="B135:C135"/>
    <mergeCell ref="D135:E135"/>
    <mergeCell ref="F135:G135"/>
  </mergeCells>
  <pageMargins left="0.39370078740157483" right="0.19685039370078741" top="0.59055118110236227" bottom="0.39370078740157483" header="0.15748031496062992" footer="0.15748031496062992"/>
  <pageSetup paperSize="9" scale="80" firstPageNumber="0" orientation="portrait" horizontalDpi="300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EA13E3-54C7-491A-A7C1-0A0E82AD0C30}">
  <sheetPr>
    <tabColor indexed="13"/>
  </sheetPr>
  <dimension ref="A1:M146"/>
  <sheetViews>
    <sheetView showGridLines="0" zoomScale="118" zoomScaleNormal="118" zoomScalePageLayoutView="118" workbookViewId="0"/>
  </sheetViews>
  <sheetFormatPr defaultColWidth="8.85546875" defaultRowHeight="12.75"/>
  <cols>
    <col min="2" max="2" width="7.7109375" customWidth="1"/>
    <col min="6" max="6" width="10.85546875" bestFit="1" customWidth="1"/>
    <col min="8" max="8" width="47" customWidth="1"/>
    <col min="9" max="9" width="16.85546875" customWidth="1"/>
    <col min="10" max="10" width="14.42578125" customWidth="1"/>
    <col min="11" max="11" width="5" customWidth="1"/>
    <col min="12" max="12" width="17" customWidth="1"/>
    <col min="13" max="13" width="15.85546875" customWidth="1"/>
    <col min="14" max="14" width="9.42578125" bestFit="1" customWidth="1"/>
  </cols>
  <sheetData>
    <row r="1" spans="2:10">
      <c r="B1" s="215"/>
      <c r="C1" s="215"/>
      <c r="D1" s="215"/>
      <c r="E1" s="215"/>
      <c r="F1" s="215"/>
      <c r="G1" s="215"/>
      <c r="H1" s="215"/>
      <c r="I1" s="215"/>
      <c r="J1" s="215"/>
    </row>
    <row r="2" spans="2:10">
      <c r="B2" s="216"/>
      <c r="C2" s="216"/>
      <c r="D2" s="216"/>
      <c r="E2" s="216"/>
      <c r="F2" s="216"/>
      <c r="G2" s="216"/>
      <c r="H2" s="216"/>
      <c r="I2" s="216"/>
      <c r="J2" s="216"/>
    </row>
    <row r="3" spans="2:10">
      <c r="B3" s="1"/>
      <c r="C3" s="1"/>
      <c r="D3" s="1"/>
      <c r="E3" s="1"/>
      <c r="F3" s="1"/>
      <c r="G3" s="1"/>
      <c r="H3" s="1"/>
      <c r="I3" s="1"/>
      <c r="J3" s="1"/>
    </row>
    <row r="4" spans="2:10" ht="17.100000000000001" customHeight="1">
      <c r="B4" s="212" t="s">
        <v>154</v>
      </c>
      <c r="C4" s="213"/>
      <c r="D4" s="213"/>
      <c r="E4" s="213"/>
      <c r="F4" s="213"/>
      <c r="G4" s="213"/>
      <c r="H4" s="213"/>
      <c r="I4" s="213"/>
      <c r="J4" s="214"/>
    </row>
    <row r="5" spans="2:10" ht="17.100000000000001" customHeight="1">
      <c r="B5" s="30" t="s">
        <v>9</v>
      </c>
      <c r="C5" s="171" t="s">
        <v>153</v>
      </c>
      <c r="D5" s="172"/>
      <c r="E5" s="172"/>
      <c r="F5" s="172"/>
      <c r="G5" s="172"/>
      <c r="H5" s="172"/>
      <c r="I5" s="173"/>
      <c r="J5" s="31"/>
    </row>
    <row r="6" spans="2:10" ht="17.100000000000001" customHeight="1">
      <c r="B6" s="30" t="s">
        <v>10</v>
      </c>
      <c r="C6" s="171" t="s">
        <v>152</v>
      </c>
      <c r="D6" s="172"/>
      <c r="E6" s="172"/>
      <c r="F6" s="172"/>
      <c r="G6" s="172"/>
      <c r="H6" s="172"/>
      <c r="I6" s="173"/>
      <c r="J6" s="32" t="s">
        <v>155</v>
      </c>
    </row>
    <row r="7" spans="2:10" ht="17.100000000000001" customHeight="1">
      <c r="B7" s="30" t="s">
        <v>11</v>
      </c>
      <c r="C7" s="171" t="s">
        <v>197</v>
      </c>
      <c r="D7" s="172"/>
      <c r="E7" s="172"/>
      <c r="F7" s="172"/>
      <c r="G7" s="172"/>
      <c r="H7" s="172"/>
      <c r="I7" s="173"/>
      <c r="J7" s="32" t="s">
        <v>156</v>
      </c>
    </row>
    <row r="8" spans="2:10" ht="17.100000000000001" customHeight="1">
      <c r="B8" s="32" t="s">
        <v>12</v>
      </c>
      <c r="C8" s="171" t="s">
        <v>198</v>
      </c>
      <c r="D8" s="172"/>
      <c r="E8" s="172"/>
      <c r="F8" s="172"/>
      <c r="G8" s="172"/>
      <c r="H8" s="172"/>
      <c r="I8" s="173"/>
      <c r="J8" s="32" t="s">
        <v>199</v>
      </c>
    </row>
    <row r="9" spans="2:10" ht="17.100000000000001" customHeight="1">
      <c r="B9" s="32" t="s">
        <v>13</v>
      </c>
      <c r="C9" s="171" t="s">
        <v>149</v>
      </c>
      <c r="D9" s="172"/>
      <c r="E9" s="172"/>
      <c r="F9" s="172"/>
      <c r="G9" s="172"/>
      <c r="H9" s="172"/>
      <c r="I9" s="173"/>
      <c r="J9" s="32">
        <v>24</v>
      </c>
    </row>
    <row r="10" spans="2:10" ht="17.100000000000001" customHeight="1">
      <c r="B10" s="32" t="s">
        <v>14</v>
      </c>
      <c r="C10" s="171" t="s">
        <v>200</v>
      </c>
      <c r="D10" s="172"/>
      <c r="E10" s="172"/>
      <c r="F10" s="172"/>
      <c r="G10" s="172"/>
      <c r="H10" s="172"/>
      <c r="I10" s="173"/>
      <c r="J10" s="30">
        <v>1</v>
      </c>
    </row>
    <row r="11" spans="2:10" ht="17.100000000000001" customHeight="1">
      <c r="B11" s="33"/>
      <c r="C11" s="34"/>
      <c r="D11" s="34"/>
      <c r="E11" s="34"/>
      <c r="F11" s="34"/>
      <c r="G11" s="34"/>
      <c r="H11" s="34"/>
      <c r="I11" s="33"/>
      <c r="J11" s="33"/>
    </row>
    <row r="12" spans="2:10" ht="17.100000000000001" customHeight="1">
      <c r="B12" s="33"/>
      <c r="C12" s="34"/>
      <c r="D12" s="34"/>
      <c r="E12" s="34"/>
      <c r="F12" s="34"/>
      <c r="G12" s="34"/>
      <c r="H12" s="34"/>
      <c r="I12" s="33"/>
      <c r="J12" s="33"/>
    </row>
    <row r="13" spans="2:10" ht="17.100000000000001" customHeight="1">
      <c r="B13" s="212" t="s">
        <v>49</v>
      </c>
      <c r="C13" s="213"/>
      <c r="D13" s="213"/>
      <c r="E13" s="213"/>
      <c r="F13" s="213"/>
      <c r="G13" s="213"/>
      <c r="H13" s="213"/>
      <c r="I13" s="213"/>
      <c r="J13" s="214"/>
    </row>
    <row r="14" spans="2:10" ht="17.100000000000001" customHeight="1">
      <c r="B14" s="30">
        <v>1</v>
      </c>
      <c r="C14" s="163" t="s">
        <v>8</v>
      </c>
      <c r="D14" s="164"/>
      <c r="E14" s="164"/>
      <c r="F14" s="164"/>
      <c r="G14" s="164"/>
      <c r="H14" s="164"/>
      <c r="I14" s="165"/>
      <c r="J14" s="32" t="s">
        <v>171</v>
      </c>
    </row>
    <row r="15" spans="2:10" ht="17.100000000000001" customHeight="1">
      <c r="B15" s="30">
        <v>2</v>
      </c>
      <c r="C15" s="171" t="s">
        <v>50</v>
      </c>
      <c r="D15" s="172"/>
      <c r="E15" s="172"/>
      <c r="F15" s="172"/>
      <c r="G15" s="172"/>
      <c r="H15" s="172"/>
      <c r="I15" s="173"/>
      <c r="J15" s="35" t="s">
        <v>196</v>
      </c>
    </row>
    <row r="16" spans="2:10" ht="17.100000000000001" customHeight="1">
      <c r="B16" s="30">
        <v>3</v>
      </c>
      <c r="C16" s="163" t="s">
        <v>7</v>
      </c>
      <c r="D16" s="164"/>
      <c r="E16" s="164"/>
      <c r="F16" s="164"/>
      <c r="G16" s="164"/>
      <c r="H16" s="164"/>
      <c r="I16" s="165"/>
      <c r="J16" s="102"/>
    </row>
    <row r="17" spans="2:10" ht="17.100000000000001" customHeight="1">
      <c r="B17" s="30">
        <v>4</v>
      </c>
      <c r="C17" s="163" t="s">
        <v>6</v>
      </c>
      <c r="D17" s="164"/>
      <c r="E17" s="164"/>
      <c r="F17" s="164"/>
      <c r="G17" s="164"/>
      <c r="H17" s="164"/>
      <c r="I17" s="165"/>
      <c r="J17" s="32" t="s">
        <v>171</v>
      </c>
    </row>
    <row r="18" spans="2:10" ht="17.100000000000001" customHeight="1">
      <c r="B18" s="30">
        <v>5</v>
      </c>
      <c r="C18" s="171" t="s">
        <v>5</v>
      </c>
      <c r="D18" s="164"/>
      <c r="E18" s="164"/>
      <c r="F18" s="164"/>
      <c r="G18" s="164"/>
      <c r="H18" s="164"/>
      <c r="I18" s="165"/>
      <c r="J18" s="32" t="s">
        <v>193</v>
      </c>
    </row>
    <row r="19" spans="2:10" ht="17.100000000000001" customHeight="1">
      <c r="B19" s="30">
        <v>6</v>
      </c>
      <c r="C19" s="171" t="s">
        <v>160</v>
      </c>
      <c r="D19" s="164"/>
      <c r="E19" s="164"/>
      <c r="F19" s="164"/>
      <c r="G19" s="164"/>
      <c r="H19" s="164"/>
      <c r="I19" s="165"/>
      <c r="J19" s="105" t="s">
        <v>159</v>
      </c>
    </row>
    <row r="20" spans="2:10" ht="17.100000000000001" customHeight="1">
      <c r="B20" s="167" t="s">
        <v>103</v>
      </c>
      <c r="C20" s="209"/>
      <c r="D20" s="209"/>
      <c r="E20" s="209"/>
      <c r="F20" s="209"/>
      <c r="G20" s="209"/>
      <c r="H20" s="209"/>
      <c r="I20" s="209"/>
      <c r="J20" s="209"/>
    </row>
    <row r="21" spans="2:10" ht="17.100000000000001" customHeight="1">
      <c r="B21" s="210" t="s">
        <v>24</v>
      </c>
      <c r="C21" s="184"/>
      <c r="D21" s="184"/>
      <c r="E21" s="184"/>
      <c r="F21" s="184"/>
      <c r="G21" s="184"/>
      <c r="H21" s="184"/>
      <c r="I21" s="211"/>
      <c r="J21" s="98" t="s">
        <v>87</v>
      </c>
    </row>
    <row r="22" spans="2:10" ht="17.100000000000001" customHeight="1">
      <c r="B22" s="99" t="s">
        <v>9</v>
      </c>
      <c r="C22" s="206" t="s">
        <v>45</v>
      </c>
      <c r="D22" s="207"/>
      <c r="E22" s="207"/>
      <c r="F22" s="207"/>
      <c r="G22" s="207"/>
      <c r="H22" s="207"/>
      <c r="I22" s="208"/>
      <c r="J22" s="102"/>
    </row>
    <row r="23" spans="2:10" ht="17.100000000000001" customHeight="1">
      <c r="B23" s="99" t="s">
        <v>10</v>
      </c>
      <c r="C23" s="100" t="s">
        <v>51</v>
      </c>
      <c r="D23" s="101"/>
      <c r="E23" s="101"/>
      <c r="F23" s="101"/>
      <c r="G23" s="101"/>
      <c r="H23" s="101"/>
      <c r="I23" s="103"/>
      <c r="J23" s="104"/>
    </row>
    <row r="24" spans="2:10" ht="17.100000000000001" customHeight="1">
      <c r="B24" s="99" t="s">
        <v>11</v>
      </c>
      <c r="C24" s="107" t="s">
        <v>52</v>
      </c>
      <c r="D24" s="108"/>
      <c r="E24" s="108"/>
      <c r="F24" s="108"/>
      <c r="G24" s="108"/>
      <c r="H24" s="108"/>
      <c r="I24" s="103"/>
      <c r="J24" s="104"/>
    </row>
    <row r="25" spans="2:10" ht="17.100000000000001" customHeight="1">
      <c r="B25" s="99" t="s">
        <v>12</v>
      </c>
      <c r="C25" s="206" t="s">
        <v>1</v>
      </c>
      <c r="D25" s="207"/>
      <c r="E25" s="207"/>
      <c r="F25" s="207"/>
      <c r="G25" s="207"/>
      <c r="H25" s="207"/>
      <c r="I25" s="208"/>
      <c r="J25" s="104"/>
    </row>
    <row r="26" spans="2:10" ht="17.100000000000001" customHeight="1">
      <c r="B26" s="99" t="s">
        <v>13</v>
      </c>
      <c r="C26" s="100" t="s">
        <v>53</v>
      </c>
      <c r="D26" s="101"/>
      <c r="E26" s="101"/>
      <c r="F26" s="101"/>
      <c r="G26" s="101"/>
      <c r="H26" s="101"/>
      <c r="I26" s="91"/>
      <c r="J26" s="104"/>
    </row>
    <row r="27" spans="2:10" ht="17.100000000000001" customHeight="1">
      <c r="B27" s="99" t="s">
        <v>14</v>
      </c>
      <c r="C27" s="206" t="s">
        <v>104</v>
      </c>
      <c r="D27" s="207"/>
      <c r="E27" s="207"/>
      <c r="F27" s="207"/>
      <c r="G27" s="207"/>
      <c r="H27" s="207"/>
      <c r="I27" s="208"/>
      <c r="J27" s="104"/>
    </row>
    <row r="28" spans="2:10" ht="17.100000000000001" customHeight="1">
      <c r="B28" s="99" t="s">
        <v>15</v>
      </c>
      <c r="C28" s="206" t="s">
        <v>164</v>
      </c>
      <c r="D28" s="207"/>
      <c r="E28" s="207"/>
      <c r="F28" s="207"/>
      <c r="G28" s="207"/>
      <c r="H28" s="207"/>
      <c r="I28" s="208"/>
      <c r="J28" s="104"/>
    </row>
    <row r="29" spans="2:10" ht="17.100000000000001" customHeight="1">
      <c r="B29" s="160" t="s">
        <v>102</v>
      </c>
      <c r="C29" s="161"/>
      <c r="D29" s="161"/>
      <c r="E29" s="161"/>
      <c r="F29" s="161"/>
      <c r="G29" s="161"/>
      <c r="H29" s="161"/>
      <c r="I29" s="162"/>
      <c r="J29" s="78">
        <f>SUM(J22:J27)</f>
        <v>0</v>
      </c>
    </row>
    <row r="30" spans="2:10" ht="17.100000000000001" customHeight="1">
      <c r="B30" s="38"/>
      <c r="C30" s="76" t="s">
        <v>105</v>
      </c>
      <c r="D30" s="38"/>
      <c r="E30" s="38"/>
      <c r="F30" s="38"/>
      <c r="G30" s="38"/>
      <c r="H30" s="38"/>
      <c r="I30" s="38"/>
      <c r="J30" s="39"/>
    </row>
    <row r="31" spans="2:10" ht="17.100000000000001" customHeight="1">
      <c r="B31" s="178" t="s">
        <v>54</v>
      </c>
      <c r="C31" s="179"/>
      <c r="D31" s="179"/>
      <c r="E31" s="179"/>
      <c r="F31" s="179"/>
      <c r="G31" s="179"/>
      <c r="H31" s="179"/>
      <c r="I31" s="179"/>
      <c r="J31" s="180"/>
    </row>
    <row r="32" spans="2:10" ht="17.100000000000001" customHeight="1">
      <c r="B32" s="166" t="s">
        <v>88</v>
      </c>
      <c r="C32" s="167"/>
      <c r="D32" s="167"/>
      <c r="E32" s="167"/>
      <c r="F32" s="167"/>
      <c r="G32" s="167"/>
      <c r="H32" s="168"/>
      <c r="I32" s="35" t="s">
        <v>2</v>
      </c>
      <c r="J32" s="32" t="s">
        <v>87</v>
      </c>
    </row>
    <row r="33" spans="2:13" ht="17.100000000000001" customHeight="1">
      <c r="B33" s="35" t="s">
        <v>9</v>
      </c>
      <c r="C33" s="171" t="s">
        <v>56</v>
      </c>
      <c r="D33" s="172"/>
      <c r="E33" s="172"/>
      <c r="F33" s="172"/>
      <c r="G33" s="172"/>
      <c r="H33" s="173"/>
      <c r="I33" s="40">
        <v>8.3299999999999999E-2</v>
      </c>
      <c r="J33" s="36">
        <f>$J$29*I33</f>
        <v>0</v>
      </c>
    </row>
    <row r="34" spans="2:13" ht="17.100000000000001" customHeight="1">
      <c r="B34" s="35" t="s">
        <v>10</v>
      </c>
      <c r="C34" s="171" t="s">
        <v>85</v>
      </c>
      <c r="D34" s="172"/>
      <c r="E34" s="172"/>
      <c r="F34" s="172"/>
      <c r="G34" s="172"/>
      <c r="H34" s="173"/>
      <c r="I34" s="41">
        <v>0.1111</v>
      </c>
      <c r="J34" s="36">
        <f>$J$29*I34</f>
        <v>0</v>
      </c>
    </row>
    <row r="35" spans="2:13" ht="17.100000000000001" customHeight="1">
      <c r="B35" s="203" t="s">
        <v>101</v>
      </c>
      <c r="C35" s="204"/>
      <c r="D35" s="204"/>
      <c r="E35" s="204"/>
      <c r="F35" s="204"/>
      <c r="G35" s="204"/>
      <c r="H35" s="205"/>
      <c r="I35" s="120">
        <f>SUM(I33:I34)</f>
        <v>0.19440000000000002</v>
      </c>
      <c r="J35" s="79">
        <f>SUM(J33:J34)</f>
        <v>0</v>
      </c>
    </row>
    <row r="36" spans="2:13" ht="17.100000000000001" customHeight="1">
      <c r="B36" s="184"/>
      <c r="C36" s="184"/>
      <c r="D36" s="184"/>
      <c r="E36" s="184"/>
      <c r="F36" s="184"/>
      <c r="G36" s="184"/>
      <c r="H36" s="184"/>
      <c r="I36" s="184"/>
      <c r="J36" s="184"/>
    </row>
    <row r="37" spans="2:13" ht="17.100000000000001" customHeight="1">
      <c r="B37" s="166" t="s">
        <v>66</v>
      </c>
      <c r="C37" s="167"/>
      <c r="D37" s="167"/>
      <c r="E37" s="167"/>
      <c r="F37" s="167"/>
      <c r="G37" s="167"/>
      <c r="H37" s="168"/>
      <c r="I37" s="35" t="s">
        <v>2</v>
      </c>
      <c r="J37" s="35" t="s">
        <v>87</v>
      </c>
      <c r="L37" s="28"/>
      <c r="M37" s="27"/>
    </row>
    <row r="38" spans="2:13" ht="17.100000000000001" customHeight="1">
      <c r="B38" s="51" t="s">
        <v>9</v>
      </c>
      <c r="C38" s="171" t="s">
        <v>59</v>
      </c>
      <c r="D38" s="172"/>
      <c r="E38" s="172"/>
      <c r="F38" s="172"/>
      <c r="G38" s="172"/>
      <c r="H38" s="173"/>
      <c r="I38" s="56">
        <v>0.1</v>
      </c>
      <c r="J38" s="57">
        <f>$J$29*I38</f>
        <v>0</v>
      </c>
      <c r="L38" s="29"/>
      <c r="M38" s="27"/>
    </row>
    <row r="39" spans="2:13" ht="17.100000000000001" customHeight="1">
      <c r="B39" s="35" t="s">
        <v>10</v>
      </c>
      <c r="C39" s="171" t="s">
        <v>60</v>
      </c>
      <c r="D39" s="172"/>
      <c r="E39" s="172"/>
      <c r="F39" s="172"/>
      <c r="G39" s="172"/>
      <c r="H39" s="173"/>
      <c r="I39" s="40">
        <v>2.5000000000000001E-2</v>
      </c>
      <c r="J39" s="57">
        <f t="shared" ref="J39:J45" si="0">$J$29*I39</f>
        <v>0</v>
      </c>
      <c r="L39" s="28"/>
    </row>
    <row r="40" spans="2:13" ht="17.100000000000001" customHeight="1">
      <c r="B40" s="35" t="s">
        <v>11</v>
      </c>
      <c r="C40" s="171" t="s">
        <v>61</v>
      </c>
      <c r="D40" s="172"/>
      <c r="E40" s="172"/>
      <c r="F40" s="172"/>
      <c r="G40" s="172"/>
      <c r="H40" s="173"/>
      <c r="I40" s="40">
        <v>0.03</v>
      </c>
      <c r="J40" s="57">
        <f t="shared" si="0"/>
        <v>0</v>
      </c>
      <c r="L40" s="28"/>
    </row>
    <row r="41" spans="2:13" ht="17.100000000000001" customHeight="1">
      <c r="B41" s="35" t="s">
        <v>12</v>
      </c>
      <c r="C41" s="171" t="s">
        <v>58</v>
      </c>
      <c r="D41" s="172"/>
      <c r="E41" s="172"/>
      <c r="F41" s="172"/>
      <c r="G41" s="172"/>
      <c r="H41" s="173"/>
      <c r="I41" s="40">
        <v>1.4999999999999999E-2</v>
      </c>
      <c r="J41" s="57">
        <f t="shared" si="0"/>
        <v>0</v>
      </c>
    </row>
    <row r="42" spans="2:13" ht="17.100000000000001" customHeight="1">
      <c r="B42" s="35" t="s">
        <v>13</v>
      </c>
      <c r="C42" s="171" t="s">
        <v>62</v>
      </c>
      <c r="D42" s="172"/>
      <c r="E42" s="172"/>
      <c r="F42" s="172"/>
      <c r="G42" s="172"/>
      <c r="H42" s="173"/>
      <c r="I42" s="40">
        <v>0.01</v>
      </c>
      <c r="J42" s="57">
        <f t="shared" si="0"/>
        <v>0</v>
      </c>
    </row>
    <row r="43" spans="2:13" ht="17.100000000000001" customHeight="1">
      <c r="B43" s="35" t="s">
        <v>14</v>
      </c>
      <c r="C43" s="171" t="s">
        <v>63</v>
      </c>
      <c r="D43" s="172"/>
      <c r="E43" s="172"/>
      <c r="F43" s="172"/>
      <c r="G43" s="172"/>
      <c r="H43" s="173"/>
      <c r="I43" s="40">
        <v>6.0000000000000001E-3</v>
      </c>
      <c r="J43" s="57">
        <f t="shared" si="0"/>
        <v>0</v>
      </c>
    </row>
    <row r="44" spans="2:13" ht="17.100000000000001" customHeight="1">
      <c r="B44" s="35" t="s">
        <v>15</v>
      </c>
      <c r="C44" s="171" t="s">
        <v>64</v>
      </c>
      <c r="D44" s="172"/>
      <c r="E44" s="172"/>
      <c r="F44" s="172"/>
      <c r="G44" s="172"/>
      <c r="H44" s="173"/>
      <c r="I44" s="40">
        <v>2E-3</v>
      </c>
      <c r="J44" s="57">
        <f t="shared" si="0"/>
        <v>0</v>
      </c>
    </row>
    <row r="45" spans="2:13" ht="17.100000000000001" customHeight="1">
      <c r="B45" s="52" t="s">
        <v>16</v>
      </c>
      <c r="C45" s="171" t="s">
        <v>65</v>
      </c>
      <c r="D45" s="172"/>
      <c r="E45" s="172"/>
      <c r="F45" s="172"/>
      <c r="G45" s="172"/>
      <c r="H45" s="173"/>
      <c r="I45" s="55">
        <v>0.08</v>
      </c>
      <c r="J45" s="57">
        <f t="shared" si="0"/>
        <v>0</v>
      </c>
    </row>
    <row r="46" spans="2:13" ht="17.100000000000001" customHeight="1">
      <c r="B46" s="188" t="s">
        <v>106</v>
      </c>
      <c r="C46" s="189"/>
      <c r="D46" s="189"/>
      <c r="E46" s="189"/>
      <c r="F46" s="189"/>
      <c r="G46" s="189"/>
      <c r="H46" s="190"/>
      <c r="I46" s="120">
        <f>SUM(I38:I45)</f>
        <v>0.26800000000000002</v>
      </c>
      <c r="J46" s="79">
        <f>SUM(J38:J45)</f>
        <v>0</v>
      </c>
      <c r="L46" s="26"/>
    </row>
    <row r="47" spans="2:13" ht="17.100000000000001" customHeight="1">
      <c r="B47" s="184"/>
      <c r="C47" s="184"/>
      <c r="D47" s="184"/>
      <c r="E47" s="184"/>
      <c r="F47" s="184"/>
      <c r="G47" s="184"/>
      <c r="H47" s="184"/>
      <c r="I47" s="184"/>
      <c r="J47" s="184"/>
    </row>
    <row r="48" spans="2:13" ht="17.100000000000001" customHeight="1">
      <c r="B48" s="200" t="s">
        <v>67</v>
      </c>
      <c r="C48" s="201"/>
      <c r="D48" s="201"/>
      <c r="E48" s="201"/>
      <c r="F48" s="201"/>
      <c r="G48" s="201"/>
      <c r="H48" s="201"/>
      <c r="I48" s="202"/>
      <c r="J48" s="81" t="s">
        <v>87</v>
      </c>
    </row>
    <row r="49" spans="1:10" ht="17.100000000000001" customHeight="1">
      <c r="B49" s="51" t="s">
        <v>9</v>
      </c>
      <c r="C49" s="68" t="s">
        <v>112</v>
      </c>
      <c r="D49" s="69"/>
      <c r="E49" s="69"/>
      <c r="F49" s="69"/>
      <c r="G49" s="69"/>
      <c r="H49" s="69"/>
      <c r="I49" s="82"/>
      <c r="J49" s="57">
        <f>ROUND(((I49*1)*21),2)</f>
        <v>0</v>
      </c>
    </row>
    <row r="50" spans="1:10" ht="17.100000000000001" customHeight="1">
      <c r="B50" s="51" t="s">
        <v>110</v>
      </c>
      <c r="C50" s="68" t="s">
        <v>111</v>
      </c>
      <c r="D50" s="69"/>
      <c r="E50" s="69"/>
      <c r="F50" s="69"/>
      <c r="G50" s="69"/>
      <c r="H50" s="69"/>
      <c r="I50" s="73">
        <v>0.06</v>
      </c>
      <c r="J50" s="57">
        <f>-ROUND((J22*6%),2)</f>
        <v>0</v>
      </c>
    </row>
    <row r="51" spans="1:10" ht="17.100000000000001" customHeight="1">
      <c r="B51" s="35" t="s">
        <v>10</v>
      </c>
      <c r="C51" s="83" t="s">
        <v>115</v>
      </c>
      <c r="D51" s="84"/>
      <c r="E51" s="84"/>
      <c r="F51" s="84"/>
      <c r="G51" s="84"/>
      <c r="H51" s="84"/>
      <c r="I51" s="86"/>
      <c r="J51" s="36">
        <f>ROUND((I51*21),2)</f>
        <v>0</v>
      </c>
    </row>
    <row r="52" spans="1:10" ht="17.100000000000001" customHeight="1">
      <c r="B52" s="35" t="s">
        <v>11</v>
      </c>
      <c r="C52" s="171" t="s">
        <v>113</v>
      </c>
      <c r="D52" s="172"/>
      <c r="E52" s="172"/>
      <c r="F52" s="172"/>
      <c r="G52" s="172"/>
      <c r="H52" s="172"/>
      <c r="I52" s="173"/>
      <c r="J52" s="36"/>
    </row>
    <row r="53" spans="1:10" ht="17.100000000000001" customHeight="1">
      <c r="B53" s="52" t="s">
        <v>12</v>
      </c>
      <c r="C53" s="171" t="s">
        <v>114</v>
      </c>
      <c r="D53" s="172"/>
      <c r="E53" s="172"/>
      <c r="F53" s="172"/>
      <c r="G53" s="172"/>
      <c r="H53" s="172"/>
      <c r="I53" s="173"/>
      <c r="J53" s="50"/>
    </row>
    <row r="54" spans="1:10" ht="17.100000000000001" customHeight="1">
      <c r="B54" s="52" t="s">
        <v>13</v>
      </c>
      <c r="C54" s="68" t="s">
        <v>107</v>
      </c>
      <c r="D54" s="69"/>
      <c r="E54" s="69"/>
      <c r="F54" s="69"/>
      <c r="G54" s="69"/>
      <c r="H54" s="69"/>
      <c r="I54" s="82"/>
      <c r="J54" s="50"/>
    </row>
    <row r="55" spans="1:10" ht="17.100000000000001" customHeight="1">
      <c r="B55" s="52" t="s">
        <v>14</v>
      </c>
      <c r="C55" s="68" t="s">
        <v>108</v>
      </c>
      <c r="D55" s="69"/>
      <c r="E55" s="69"/>
      <c r="F55" s="69"/>
      <c r="G55" s="69"/>
      <c r="H55" s="69"/>
      <c r="I55" s="82"/>
      <c r="J55" s="50"/>
    </row>
    <row r="56" spans="1:10" ht="17.100000000000001" customHeight="1">
      <c r="B56" s="52" t="s">
        <v>15</v>
      </c>
      <c r="C56" s="171" t="s">
        <v>109</v>
      </c>
      <c r="D56" s="172"/>
      <c r="E56" s="172"/>
      <c r="F56" s="172"/>
      <c r="G56" s="172"/>
      <c r="H56" s="172"/>
      <c r="I56" s="173"/>
      <c r="J56" s="50"/>
    </row>
    <row r="57" spans="1:10" ht="17.100000000000001" customHeight="1">
      <c r="B57" s="166" t="s">
        <v>89</v>
      </c>
      <c r="C57" s="167"/>
      <c r="D57" s="167"/>
      <c r="E57" s="167"/>
      <c r="F57" s="167"/>
      <c r="G57" s="167"/>
      <c r="H57" s="167"/>
      <c r="I57" s="168"/>
      <c r="J57" s="46">
        <f>SUM(J49:J56)</f>
        <v>0</v>
      </c>
    </row>
    <row r="58" spans="1:10" ht="22.5" customHeight="1">
      <c r="B58" s="193" t="s">
        <v>118</v>
      </c>
      <c r="C58" s="193"/>
      <c r="D58" s="193"/>
      <c r="E58" s="193"/>
      <c r="F58" s="193"/>
      <c r="G58" s="193"/>
      <c r="H58" s="193"/>
      <c r="I58" s="193"/>
      <c r="J58" s="193"/>
    </row>
    <row r="59" spans="1:10" ht="27" customHeight="1">
      <c r="B59" s="197" t="s">
        <v>68</v>
      </c>
      <c r="C59" s="198"/>
      <c r="D59" s="198"/>
      <c r="E59" s="198"/>
      <c r="F59" s="198"/>
      <c r="G59" s="198"/>
      <c r="H59" s="198"/>
      <c r="I59" s="199"/>
      <c r="J59" s="61" t="s">
        <v>87</v>
      </c>
    </row>
    <row r="60" spans="1:10" ht="17.100000000000001" customHeight="1">
      <c r="B60" s="35" t="s">
        <v>69</v>
      </c>
      <c r="C60" s="68" t="s">
        <v>55</v>
      </c>
      <c r="D60" s="71"/>
      <c r="E60" s="71"/>
      <c r="F60" s="71"/>
      <c r="G60" s="71"/>
      <c r="H60" s="71"/>
      <c r="I60" s="87">
        <v>0.19439999999999999</v>
      </c>
      <c r="J60" s="36">
        <f>J35</f>
        <v>0</v>
      </c>
    </row>
    <row r="61" spans="1:10" ht="17.100000000000001" customHeight="1">
      <c r="B61" s="35" t="s">
        <v>70</v>
      </c>
      <c r="C61" s="68" t="s">
        <v>57</v>
      </c>
      <c r="D61" s="69"/>
      <c r="E61" s="71"/>
      <c r="F61" s="71"/>
      <c r="G61" s="71"/>
      <c r="H61" s="71"/>
      <c r="I61" s="87">
        <v>0.26800000000000002</v>
      </c>
      <c r="J61" s="47">
        <f>J46</f>
        <v>0</v>
      </c>
    </row>
    <row r="62" spans="1:10" ht="17.100000000000001" customHeight="1">
      <c r="B62" s="52" t="s">
        <v>71</v>
      </c>
      <c r="C62" s="68" t="s">
        <v>72</v>
      </c>
      <c r="D62" s="71"/>
      <c r="E62" s="71"/>
      <c r="F62" s="71"/>
      <c r="G62" s="71"/>
      <c r="H62" s="71"/>
      <c r="I62" s="72"/>
      <c r="J62" s="53">
        <f>J57</f>
        <v>0</v>
      </c>
    </row>
    <row r="63" spans="1:10" ht="17.100000000000001" customHeight="1">
      <c r="A63" s="88"/>
      <c r="B63" s="89" t="s">
        <v>116</v>
      </c>
      <c r="C63" s="90"/>
      <c r="D63" s="90"/>
      <c r="E63" s="90"/>
      <c r="F63" s="90"/>
      <c r="G63" s="80"/>
      <c r="H63" s="80"/>
      <c r="I63" s="121">
        <v>0.46239999999999998</v>
      </c>
      <c r="J63" s="79">
        <f>SUM(J60:J62)</f>
        <v>0</v>
      </c>
    </row>
    <row r="64" spans="1:10" ht="23.25" customHeight="1">
      <c r="B64" s="193" t="s">
        <v>117</v>
      </c>
      <c r="C64" s="193"/>
      <c r="D64" s="193"/>
      <c r="E64" s="193"/>
      <c r="F64" s="193"/>
      <c r="G64" s="193"/>
      <c r="H64" s="193"/>
      <c r="I64" s="193"/>
      <c r="J64" s="193"/>
    </row>
    <row r="65" spans="2:12" ht="17.100000000000001" customHeight="1">
      <c r="B65" s="178" t="s">
        <v>73</v>
      </c>
      <c r="C65" s="179"/>
      <c r="D65" s="179"/>
      <c r="E65" s="179"/>
      <c r="F65" s="179"/>
      <c r="G65" s="179"/>
      <c r="H65" s="179"/>
      <c r="I65" s="179"/>
      <c r="J65" s="180"/>
    </row>
    <row r="66" spans="2:12" ht="17.100000000000001" customHeight="1">
      <c r="B66" s="166"/>
      <c r="C66" s="167"/>
      <c r="D66" s="167"/>
      <c r="E66" s="167"/>
      <c r="F66" s="167"/>
      <c r="G66" s="167"/>
      <c r="H66" s="168"/>
      <c r="I66" s="58" t="s">
        <v>2</v>
      </c>
      <c r="J66" s="58" t="s">
        <v>87</v>
      </c>
    </row>
    <row r="67" spans="2:12" ht="17.100000000000001" customHeight="1">
      <c r="B67" s="35" t="s">
        <v>9</v>
      </c>
      <c r="C67" s="171" t="s">
        <v>76</v>
      </c>
      <c r="D67" s="172"/>
      <c r="E67" s="172"/>
      <c r="F67" s="172"/>
      <c r="G67" s="172"/>
      <c r="H67" s="173"/>
      <c r="I67" s="40">
        <v>4.5999999999999999E-3</v>
      </c>
      <c r="J67" s="47">
        <f>$J$29*I67</f>
        <v>0</v>
      </c>
    </row>
    <row r="68" spans="2:12" ht="17.100000000000001" customHeight="1">
      <c r="B68" s="35" t="s">
        <v>10</v>
      </c>
      <c r="C68" s="171" t="s">
        <v>75</v>
      </c>
      <c r="D68" s="172"/>
      <c r="E68" s="172"/>
      <c r="F68" s="172"/>
      <c r="G68" s="172"/>
      <c r="H68" s="173"/>
      <c r="I68" s="43">
        <v>4.0000000000000002E-4</v>
      </c>
      <c r="J68" s="47">
        <f t="shared" ref="J68:J72" si="1">$J$29*I68</f>
        <v>0</v>
      </c>
    </row>
    <row r="69" spans="2:12" ht="17.100000000000001" customHeight="1">
      <c r="B69" s="35" t="s">
        <v>11</v>
      </c>
      <c r="C69" s="171" t="s">
        <v>119</v>
      </c>
      <c r="D69" s="172"/>
      <c r="E69" s="172"/>
      <c r="F69" s="172"/>
      <c r="G69" s="172"/>
      <c r="H69" s="173"/>
      <c r="I69" s="40">
        <v>0.02</v>
      </c>
      <c r="J69" s="47">
        <f t="shared" si="1"/>
        <v>0</v>
      </c>
    </row>
    <row r="70" spans="2:12" ht="17.100000000000001" customHeight="1">
      <c r="B70" s="35" t="s">
        <v>12</v>
      </c>
      <c r="C70" s="171" t="s">
        <v>74</v>
      </c>
      <c r="D70" s="172"/>
      <c r="E70" s="172"/>
      <c r="F70" s="172"/>
      <c r="G70" s="172"/>
      <c r="H70" s="173"/>
      <c r="I70" s="40">
        <v>1.9400000000000001E-2</v>
      </c>
      <c r="J70" s="47">
        <f t="shared" si="1"/>
        <v>0</v>
      </c>
    </row>
    <row r="71" spans="2:12" ht="29.1" customHeight="1">
      <c r="B71" s="35" t="s">
        <v>13</v>
      </c>
      <c r="C71" s="194" t="s">
        <v>90</v>
      </c>
      <c r="D71" s="195"/>
      <c r="E71" s="195"/>
      <c r="F71" s="195"/>
      <c r="G71" s="195"/>
      <c r="H71" s="196"/>
      <c r="I71" s="41">
        <f>I70*I46</f>
        <v>5.1992000000000002E-3</v>
      </c>
      <c r="J71" s="47">
        <f t="shared" si="1"/>
        <v>0</v>
      </c>
    </row>
    <row r="72" spans="2:12" ht="17.100000000000001" customHeight="1">
      <c r="B72" s="52" t="s">
        <v>14</v>
      </c>
      <c r="C72" s="171" t="s">
        <v>91</v>
      </c>
      <c r="D72" s="172"/>
      <c r="E72" s="172"/>
      <c r="F72" s="172"/>
      <c r="G72" s="172"/>
      <c r="H72" s="173"/>
      <c r="I72" s="59">
        <v>0.02</v>
      </c>
      <c r="J72" s="47">
        <f t="shared" si="1"/>
        <v>0</v>
      </c>
    </row>
    <row r="73" spans="2:12" ht="17.100000000000001" customHeight="1">
      <c r="B73" s="188" t="s">
        <v>120</v>
      </c>
      <c r="C73" s="189"/>
      <c r="D73" s="189"/>
      <c r="E73" s="189"/>
      <c r="F73" s="189"/>
      <c r="G73" s="189"/>
      <c r="H73" s="190"/>
      <c r="I73" s="120">
        <f>SUM(I67:I72)</f>
        <v>6.95992E-2</v>
      </c>
      <c r="J73" s="79">
        <f>SUM(J67:J72)</f>
        <v>0</v>
      </c>
    </row>
    <row r="74" spans="2:12" ht="39.75" customHeight="1">
      <c r="B74" s="167" t="s">
        <v>124</v>
      </c>
      <c r="C74" s="167"/>
      <c r="D74" s="167"/>
      <c r="E74" s="167"/>
      <c r="F74" s="167"/>
      <c r="G74" s="167"/>
      <c r="H74" s="167"/>
      <c r="I74" s="167"/>
      <c r="J74" s="167"/>
    </row>
    <row r="75" spans="2:12" ht="17.100000000000001" customHeight="1">
      <c r="B75" s="178" t="s">
        <v>77</v>
      </c>
      <c r="C75" s="179"/>
      <c r="D75" s="179"/>
      <c r="E75" s="179"/>
      <c r="F75" s="179"/>
      <c r="G75" s="179"/>
      <c r="H75" s="179"/>
      <c r="I75" s="179"/>
      <c r="J75" s="180"/>
    </row>
    <row r="76" spans="2:12" ht="17.100000000000001" customHeight="1">
      <c r="B76" s="166"/>
      <c r="C76" s="167"/>
      <c r="D76" s="167"/>
      <c r="E76" s="167"/>
      <c r="F76" s="167"/>
      <c r="G76" s="167"/>
      <c r="H76" s="168"/>
      <c r="I76" s="58" t="s">
        <v>2</v>
      </c>
      <c r="J76" s="58" t="s">
        <v>87</v>
      </c>
    </row>
    <row r="77" spans="2:12" ht="17.100000000000001" customHeight="1">
      <c r="B77" s="35" t="s">
        <v>9</v>
      </c>
      <c r="C77" s="171" t="s">
        <v>92</v>
      </c>
      <c r="D77" s="172"/>
      <c r="E77" s="172"/>
      <c r="F77" s="172"/>
      <c r="G77" s="172"/>
      <c r="H77" s="173"/>
      <c r="I77" s="44"/>
      <c r="J77" s="36">
        <f>$J$29*I77</f>
        <v>0</v>
      </c>
      <c r="L77">
        <v>8.98</v>
      </c>
    </row>
    <row r="78" spans="2:12" ht="17.100000000000001" customHeight="1">
      <c r="B78" s="35" t="s">
        <v>10</v>
      </c>
      <c r="C78" s="171" t="s">
        <v>121</v>
      </c>
      <c r="D78" s="172"/>
      <c r="E78" s="172"/>
      <c r="F78" s="172"/>
      <c r="G78" s="172"/>
      <c r="H78" s="173"/>
      <c r="I78" s="44">
        <v>2.8E-3</v>
      </c>
      <c r="J78" s="36">
        <f t="shared" ref="J78:J81" si="2">$J$29*I78</f>
        <v>0</v>
      </c>
      <c r="L78">
        <f>8.98/3</f>
        <v>2.9933333333333336</v>
      </c>
    </row>
    <row r="79" spans="2:12" ht="17.100000000000001" customHeight="1">
      <c r="B79" s="35" t="s">
        <v>11</v>
      </c>
      <c r="C79" s="171" t="s">
        <v>93</v>
      </c>
      <c r="D79" s="172"/>
      <c r="E79" s="172"/>
      <c r="F79" s="172"/>
      <c r="G79" s="172"/>
      <c r="H79" s="173"/>
      <c r="I79" s="44">
        <v>2.0000000000000001E-4</v>
      </c>
      <c r="J79" s="36">
        <f t="shared" si="2"/>
        <v>0</v>
      </c>
      <c r="L79">
        <f>L77+L78</f>
        <v>11.973333333333334</v>
      </c>
    </row>
    <row r="80" spans="2:12" ht="17.100000000000001" customHeight="1">
      <c r="B80" s="35" t="s">
        <v>12</v>
      </c>
      <c r="C80" s="171" t="s">
        <v>94</v>
      </c>
      <c r="D80" s="172"/>
      <c r="E80" s="172"/>
      <c r="F80" s="172"/>
      <c r="G80" s="172"/>
      <c r="H80" s="173"/>
      <c r="I80" s="40">
        <v>3.3E-3</v>
      </c>
      <c r="J80" s="36">
        <f t="shared" si="2"/>
        <v>0</v>
      </c>
      <c r="L80">
        <f>L79*I46</f>
        <v>3.2088533333333338</v>
      </c>
    </row>
    <row r="81" spans="2:12" ht="17.100000000000001" customHeight="1">
      <c r="B81" s="35" t="s">
        <v>13</v>
      </c>
      <c r="C81" s="171" t="s">
        <v>95</v>
      </c>
      <c r="D81" s="172"/>
      <c r="E81" s="172"/>
      <c r="F81" s="172"/>
      <c r="G81" s="172"/>
      <c r="H81" s="173"/>
      <c r="I81" s="44">
        <v>2E-3</v>
      </c>
      <c r="J81" s="36">
        <f t="shared" si="2"/>
        <v>0</v>
      </c>
      <c r="L81">
        <f>L79+L80</f>
        <v>15.182186666666668</v>
      </c>
    </row>
    <row r="82" spans="2:12" ht="17.100000000000001" customHeight="1">
      <c r="B82" s="35" t="s">
        <v>14</v>
      </c>
      <c r="C82" s="171" t="s">
        <v>122</v>
      </c>
      <c r="D82" s="172"/>
      <c r="E82" s="172"/>
      <c r="F82" s="172"/>
      <c r="G82" s="172"/>
      <c r="H82" s="173"/>
      <c r="I82" s="44">
        <v>1.3899999999999999E-2</v>
      </c>
      <c r="J82" s="36">
        <f>$J$29*I82</f>
        <v>0</v>
      </c>
    </row>
    <row r="83" spans="2:12" ht="17.100000000000001" customHeight="1">
      <c r="B83" s="188" t="s">
        <v>123</v>
      </c>
      <c r="C83" s="189"/>
      <c r="D83" s="189"/>
      <c r="E83" s="189"/>
      <c r="F83" s="189"/>
      <c r="G83" s="189"/>
      <c r="H83" s="190"/>
      <c r="I83" s="42">
        <f>I78+I79+I80+I81+I82</f>
        <v>2.2199999999999998E-2</v>
      </c>
      <c r="J83" s="36"/>
    </row>
    <row r="84" spans="2:12" ht="17.100000000000001" customHeight="1">
      <c r="B84" s="35" t="s">
        <v>15</v>
      </c>
      <c r="C84" s="68" t="s">
        <v>125</v>
      </c>
      <c r="D84" s="69"/>
      <c r="E84" s="69"/>
      <c r="F84" s="69"/>
      <c r="G84" s="69"/>
      <c r="H84" s="70"/>
      <c r="I84" s="44">
        <v>3.8999999999999998E-3</v>
      </c>
      <c r="J84" s="36">
        <f>I84*J29</f>
        <v>0</v>
      </c>
    </row>
    <row r="85" spans="2:12" ht="17.100000000000001" customHeight="1">
      <c r="B85" s="191"/>
      <c r="C85" s="192"/>
      <c r="D85" s="192"/>
      <c r="E85" s="92"/>
      <c r="F85" s="93"/>
      <c r="G85" s="94" t="s">
        <v>126</v>
      </c>
      <c r="H85" s="95"/>
      <c r="I85" s="42">
        <f>I83+I84</f>
        <v>2.6099999999999998E-2</v>
      </c>
      <c r="J85" s="36"/>
    </row>
    <row r="86" spans="2:12" ht="17.100000000000001" customHeight="1">
      <c r="B86" s="35" t="s">
        <v>16</v>
      </c>
      <c r="C86" s="171" t="s">
        <v>127</v>
      </c>
      <c r="D86" s="172"/>
      <c r="E86" s="172"/>
      <c r="F86" s="172"/>
      <c r="G86" s="172"/>
      <c r="H86" s="173"/>
      <c r="I86" s="44">
        <v>3.7000000000000002E-3</v>
      </c>
      <c r="J86" s="36">
        <f>I86*J29</f>
        <v>0</v>
      </c>
    </row>
    <row r="87" spans="2:12" ht="17.100000000000001" customHeight="1">
      <c r="B87" s="188" t="s">
        <v>123</v>
      </c>
      <c r="C87" s="189"/>
      <c r="D87" s="189"/>
      <c r="E87" s="189"/>
      <c r="F87" s="189"/>
      <c r="G87" s="189"/>
      <c r="H87" s="190"/>
      <c r="I87" s="120">
        <f>I85+I86</f>
        <v>2.98E-2</v>
      </c>
      <c r="J87" s="79">
        <f>SUM(J77:J86)</f>
        <v>0</v>
      </c>
    </row>
    <row r="88" spans="2:12" ht="23.25" customHeight="1">
      <c r="B88" s="193" t="s">
        <v>128</v>
      </c>
      <c r="C88" s="193"/>
      <c r="D88" s="193"/>
      <c r="E88" s="193"/>
      <c r="F88" s="193"/>
      <c r="G88" s="193"/>
      <c r="H88" s="193"/>
      <c r="I88" s="193"/>
      <c r="J88" s="193"/>
    </row>
    <row r="89" spans="2:12" ht="17.100000000000001" customHeight="1">
      <c r="B89" s="181" t="s">
        <v>78</v>
      </c>
      <c r="C89" s="182"/>
      <c r="D89" s="182"/>
      <c r="E89" s="182"/>
      <c r="F89" s="182"/>
      <c r="G89" s="182"/>
      <c r="H89" s="182"/>
      <c r="I89" s="183"/>
      <c r="J89" s="32" t="s">
        <v>87</v>
      </c>
    </row>
    <row r="90" spans="2:12" ht="17.100000000000001" customHeight="1">
      <c r="B90" s="52" t="s">
        <v>9</v>
      </c>
      <c r="C90" s="83" t="s">
        <v>96</v>
      </c>
      <c r="D90" s="84"/>
      <c r="E90" s="84"/>
      <c r="F90" s="84"/>
      <c r="G90" s="84"/>
      <c r="H90" s="84"/>
      <c r="I90" s="85"/>
      <c r="J90" s="50"/>
    </row>
    <row r="91" spans="2:12" ht="17.100000000000001" customHeight="1">
      <c r="B91" s="166" t="s">
        <v>89</v>
      </c>
      <c r="C91" s="167"/>
      <c r="D91" s="167"/>
      <c r="E91" s="167"/>
      <c r="F91" s="167"/>
      <c r="G91" s="167"/>
      <c r="H91" s="167"/>
      <c r="I91" s="168"/>
      <c r="J91" s="46">
        <f>J90</f>
        <v>0</v>
      </c>
    </row>
    <row r="92" spans="2:12" ht="26.25" customHeight="1">
      <c r="B92" s="184" t="s">
        <v>129</v>
      </c>
      <c r="C92" s="184"/>
      <c r="D92" s="184"/>
      <c r="E92" s="184"/>
      <c r="F92" s="184"/>
      <c r="G92" s="184"/>
      <c r="H92" s="184"/>
      <c r="I92" s="184"/>
      <c r="J92" s="184"/>
    </row>
    <row r="93" spans="2:12" ht="17.100000000000001" customHeight="1">
      <c r="B93" s="185" t="s">
        <v>86</v>
      </c>
      <c r="C93" s="186"/>
      <c r="D93" s="186"/>
      <c r="E93" s="186"/>
      <c r="F93" s="186"/>
      <c r="G93" s="186"/>
      <c r="H93" s="186"/>
      <c r="I93" s="187"/>
      <c r="J93" s="60" t="s">
        <v>87</v>
      </c>
    </row>
    <row r="94" spans="2:12" ht="17.100000000000001" customHeight="1">
      <c r="B94" s="35" t="s">
        <v>20</v>
      </c>
      <c r="C94" s="68" t="s">
        <v>131</v>
      </c>
      <c r="D94" s="69"/>
      <c r="E94" s="69"/>
      <c r="F94" s="69"/>
      <c r="G94" s="69"/>
      <c r="H94" s="69"/>
      <c r="I94" s="96">
        <v>2.98E-2</v>
      </c>
      <c r="J94" s="36">
        <f>J87</f>
        <v>0</v>
      </c>
    </row>
    <row r="95" spans="2:12" ht="17.100000000000001" customHeight="1">
      <c r="B95" s="52" t="s">
        <v>21</v>
      </c>
      <c r="C95" s="68" t="s">
        <v>130</v>
      </c>
      <c r="D95" s="69"/>
      <c r="E95" s="69"/>
      <c r="F95" s="69"/>
      <c r="G95" s="69"/>
      <c r="H95" s="69"/>
      <c r="I95" s="70"/>
      <c r="J95" s="53">
        <f>J91</f>
        <v>0</v>
      </c>
    </row>
    <row r="96" spans="2:12" ht="17.100000000000001" customHeight="1">
      <c r="B96" s="160" t="s">
        <v>132</v>
      </c>
      <c r="C96" s="161"/>
      <c r="D96" s="161"/>
      <c r="E96" s="161"/>
      <c r="F96" s="161"/>
      <c r="G96" s="161"/>
      <c r="H96" s="161"/>
      <c r="I96" s="162"/>
      <c r="J96" s="49">
        <f>J94+J95</f>
        <v>0</v>
      </c>
    </row>
    <row r="97" spans="2:10" ht="17.100000000000001" customHeight="1">
      <c r="B97" s="184"/>
      <c r="C97" s="184"/>
      <c r="D97" s="184"/>
      <c r="E97" s="184"/>
      <c r="F97" s="184"/>
      <c r="G97" s="184"/>
      <c r="H97" s="184"/>
      <c r="I97" s="184"/>
      <c r="J97" s="184"/>
    </row>
    <row r="98" spans="2:10" ht="17.100000000000001" customHeight="1">
      <c r="B98" s="178" t="s">
        <v>79</v>
      </c>
      <c r="C98" s="179"/>
      <c r="D98" s="179"/>
      <c r="E98" s="179"/>
      <c r="F98" s="179"/>
      <c r="G98" s="179"/>
      <c r="H98" s="179"/>
      <c r="I98" s="180"/>
      <c r="J98" s="61" t="s">
        <v>87</v>
      </c>
    </row>
    <row r="99" spans="2:10" ht="17.100000000000001" customHeight="1">
      <c r="B99" s="35" t="s">
        <v>9</v>
      </c>
      <c r="C99" s="171" t="s">
        <v>80</v>
      </c>
      <c r="D99" s="172"/>
      <c r="E99" s="172"/>
      <c r="F99" s="172"/>
      <c r="G99" s="172"/>
      <c r="H99" s="172"/>
      <c r="I99" s="173"/>
      <c r="J99" s="36"/>
    </row>
    <row r="100" spans="2:10" ht="17.100000000000001" customHeight="1">
      <c r="B100" s="35" t="s">
        <v>10</v>
      </c>
      <c r="C100" s="171" t="s">
        <v>17</v>
      </c>
      <c r="D100" s="172"/>
      <c r="E100" s="172"/>
      <c r="F100" s="172"/>
      <c r="G100" s="172"/>
      <c r="H100" s="172"/>
      <c r="I100" s="173"/>
      <c r="J100" s="36"/>
    </row>
    <row r="101" spans="2:10" ht="17.100000000000001" customHeight="1">
      <c r="B101" s="45" t="s">
        <v>11</v>
      </c>
      <c r="C101" s="171" t="s">
        <v>141</v>
      </c>
      <c r="D101" s="172"/>
      <c r="E101" s="172"/>
      <c r="F101" s="172"/>
      <c r="G101" s="172"/>
      <c r="H101" s="172"/>
      <c r="I101" s="173"/>
      <c r="J101" s="36"/>
    </row>
    <row r="102" spans="2:10" ht="17.100000000000001" customHeight="1">
      <c r="B102" s="54" t="s">
        <v>12</v>
      </c>
      <c r="C102" s="171" t="s">
        <v>3</v>
      </c>
      <c r="D102" s="172"/>
      <c r="E102" s="172"/>
      <c r="F102" s="172"/>
      <c r="G102" s="172"/>
      <c r="H102" s="172"/>
      <c r="I102" s="173"/>
      <c r="J102" s="50"/>
    </row>
    <row r="103" spans="2:10" ht="17.100000000000001" customHeight="1">
      <c r="B103" s="160" t="s">
        <v>142</v>
      </c>
      <c r="C103" s="161"/>
      <c r="D103" s="161"/>
      <c r="E103" s="161"/>
      <c r="F103" s="161"/>
      <c r="G103" s="161"/>
      <c r="H103" s="161"/>
      <c r="I103" s="162"/>
      <c r="J103" s="46">
        <f>SUM(J99:J102)</f>
        <v>0</v>
      </c>
    </row>
    <row r="104" spans="2:10" ht="17.100000000000001" customHeight="1">
      <c r="B104" s="184"/>
      <c r="C104" s="184"/>
      <c r="D104" s="184"/>
      <c r="E104" s="184"/>
      <c r="F104" s="184"/>
      <c r="G104" s="184"/>
      <c r="H104" s="184"/>
      <c r="I104" s="184"/>
      <c r="J104" s="184"/>
    </row>
    <row r="105" spans="2:10" ht="17.100000000000001" customHeight="1">
      <c r="B105" s="178" t="s">
        <v>81</v>
      </c>
      <c r="C105" s="179"/>
      <c r="D105" s="179"/>
      <c r="E105" s="179"/>
      <c r="F105" s="179"/>
      <c r="G105" s="179"/>
      <c r="H105" s="179"/>
      <c r="I105" s="179"/>
      <c r="J105" s="180"/>
    </row>
    <row r="106" spans="2:10" ht="17.100000000000001" customHeight="1">
      <c r="B106" s="166"/>
      <c r="C106" s="167"/>
      <c r="D106" s="167"/>
      <c r="E106" s="167"/>
      <c r="F106" s="167"/>
      <c r="G106" s="167"/>
      <c r="H106" s="168"/>
      <c r="I106" s="51" t="s">
        <v>2</v>
      </c>
      <c r="J106" s="58" t="s">
        <v>87</v>
      </c>
    </row>
    <row r="107" spans="2:10" ht="17.100000000000001" customHeight="1">
      <c r="B107" s="35" t="s">
        <v>9</v>
      </c>
      <c r="C107" s="171" t="s">
        <v>22</v>
      </c>
      <c r="D107" s="172"/>
      <c r="E107" s="172"/>
      <c r="F107" s="172"/>
      <c r="G107" s="172"/>
      <c r="H107" s="173"/>
      <c r="I107" s="40">
        <v>7.2999999999999995E-2</v>
      </c>
      <c r="J107" s="74">
        <f>J124*I107</f>
        <v>0</v>
      </c>
    </row>
    <row r="108" spans="2:10" ht="17.100000000000001" customHeight="1">
      <c r="B108" s="35" t="s">
        <v>10</v>
      </c>
      <c r="C108" s="171" t="s">
        <v>4</v>
      </c>
      <c r="D108" s="172"/>
      <c r="E108" s="172"/>
      <c r="F108" s="172"/>
      <c r="G108" s="172"/>
      <c r="H108" s="173"/>
      <c r="I108" s="40">
        <v>7.3999999999999996E-2</v>
      </c>
      <c r="J108" s="74">
        <f>(J124+J107)*I108</f>
        <v>0</v>
      </c>
    </row>
    <row r="109" spans="2:10" ht="17.100000000000001" customHeight="1">
      <c r="B109" s="35" t="s">
        <v>11</v>
      </c>
      <c r="C109" s="181" t="s">
        <v>46</v>
      </c>
      <c r="D109" s="182"/>
      <c r="E109" s="182"/>
      <c r="F109" s="182"/>
      <c r="G109" s="182"/>
      <c r="H109" s="183"/>
      <c r="I109" s="122">
        <v>8.3500000000000005E-2</v>
      </c>
      <c r="J109" s="77">
        <f>SUM(J110:J113)</f>
        <v>0</v>
      </c>
    </row>
    <row r="110" spans="2:10" ht="17.100000000000001" customHeight="1">
      <c r="B110" s="35" t="s">
        <v>47</v>
      </c>
      <c r="C110" s="171" t="s">
        <v>219</v>
      </c>
      <c r="D110" s="172"/>
      <c r="E110" s="172"/>
      <c r="F110" s="172"/>
      <c r="G110" s="172"/>
      <c r="H110" s="173"/>
      <c r="I110" s="122">
        <v>6.3500000000000001E-2</v>
      </c>
      <c r="J110" s="47">
        <f>((J124+J107+J108)*I110)/(1-I109)</f>
        <v>0</v>
      </c>
    </row>
    <row r="111" spans="2:10" ht="17.100000000000001" customHeight="1">
      <c r="B111" s="35" t="s">
        <v>48</v>
      </c>
      <c r="C111" s="171" t="s">
        <v>143</v>
      </c>
      <c r="D111" s="172"/>
      <c r="E111" s="172"/>
      <c r="F111" s="172"/>
      <c r="G111" s="172"/>
      <c r="H111" s="173"/>
      <c r="I111" s="37">
        <v>0</v>
      </c>
      <c r="J111" s="47">
        <f>((J124+J107+J108)*I111)/(1-I109)</f>
        <v>0</v>
      </c>
    </row>
    <row r="112" spans="2:10" ht="17.100000000000001" customHeight="1">
      <c r="B112" s="35" t="s">
        <v>145</v>
      </c>
      <c r="C112" s="171" t="s">
        <v>144</v>
      </c>
      <c r="D112" s="172"/>
      <c r="E112" s="172"/>
      <c r="F112" s="172"/>
      <c r="G112" s="172"/>
      <c r="H112" s="173"/>
      <c r="I112" s="37">
        <v>0.02</v>
      </c>
      <c r="J112" s="47">
        <f>((J124+J107+J108)*I112)/(1-I109)</f>
        <v>0</v>
      </c>
    </row>
    <row r="113" spans="2:12" ht="17.100000000000001" customHeight="1">
      <c r="B113" s="35" t="s">
        <v>146</v>
      </c>
      <c r="C113" s="171" t="s">
        <v>147</v>
      </c>
      <c r="D113" s="172"/>
      <c r="E113" s="172"/>
      <c r="F113" s="172"/>
      <c r="G113" s="172"/>
      <c r="H113" s="173"/>
      <c r="I113" s="37">
        <v>0</v>
      </c>
      <c r="J113" s="47">
        <f>((J124+J107+J108)*I113)/(1-I109)</f>
        <v>0</v>
      </c>
    </row>
    <row r="114" spans="2:12" ht="17.100000000000001" customHeight="1">
      <c r="B114" s="160" t="s">
        <v>161</v>
      </c>
      <c r="C114" s="161"/>
      <c r="D114" s="161"/>
      <c r="E114" s="161"/>
      <c r="F114" s="161"/>
      <c r="G114" s="161"/>
      <c r="H114" s="162"/>
      <c r="I114" s="123">
        <f>I107+I108+I109</f>
        <v>0.23049999999999998</v>
      </c>
      <c r="J114" s="75">
        <f>J107+J108+J109</f>
        <v>0</v>
      </c>
    </row>
    <row r="115" spans="2:12" ht="17.100000000000001" customHeight="1">
      <c r="B115" s="33"/>
      <c r="C115" s="174"/>
      <c r="D115" s="174"/>
      <c r="E115" s="174"/>
      <c r="F115" s="174"/>
      <c r="G115" s="174"/>
      <c r="H115" s="174"/>
      <c r="I115" s="174"/>
      <c r="J115" s="174"/>
    </row>
    <row r="116" spans="2:12" ht="17.100000000000001" customHeight="1">
      <c r="B116" s="33"/>
      <c r="C116" s="33"/>
      <c r="D116" s="33"/>
      <c r="E116" s="33"/>
      <c r="F116" s="33"/>
      <c r="G116" s="33"/>
      <c r="H116" s="33"/>
      <c r="I116" s="33"/>
      <c r="J116" s="39"/>
    </row>
    <row r="117" spans="2:12" ht="17.100000000000001" customHeight="1">
      <c r="B117" s="175" t="s">
        <v>82</v>
      </c>
      <c r="C117" s="176"/>
      <c r="D117" s="176"/>
      <c r="E117" s="176"/>
      <c r="F117" s="176"/>
      <c r="G117" s="176"/>
      <c r="H117" s="176"/>
      <c r="I117" s="176"/>
      <c r="J117" s="177"/>
      <c r="L117" s="25"/>
    </row>
    <row r="118" spans="2:12" ht="17.100000000000001" customHeight="1">
      <c r="B118" s="166" t="s">
        <v>23</v>
      </c>
      <c r="C118" s="167"/>
      <c r="D118" s="167"/>
      <c r="E118" s="167"/>
      <c r="F118" s="167"/>
      <c r="G118" s="167"/>
      <c r="H118" s="167"/>
      <c r="I118" s="168"/>
      <c r="J118" s="58" t="s">
        <v>87</v>
      </c>
    </row>
    <row r="119" spans="2:12" ht="17.100000000000001" customHeight="1">
      <c r="B119" s="30" t="s">
        <v>9</v>
      </c>
      <c r="C119" s="163" t="str">
        <f>B21</f>
        <v>MÓDULO 1 - COMPOSIÇÃO DA REMUNERAÇÃO</v>
      </c>
      <c r="D119" s="164"/>
      <c r="E119" s="164"/>
      <c r="F119" s="164"/>
      <c r="G119" s="164"/>
      <c r="H119" s="164"/>
      <c r="I119" s="165"/>
      <c r="J119" s="36">
        <f>J29</f>
        <v>0</v>
      </c>
    </row>
    <row r="120" spans="2:12" ht="17.100000000000001" customHeight="1">
      <c r="B120" s="30" t="s">
        <v>10</v>
      </c>
      <c r="C120" s="163" t="str">
        <f>B31</f>
        <v>MÓDULO 2 – ENCARGOS E BENEFÍCIOS ANUAIS, MENSAIS E DIÁRIOS</v>
      </c>
      <c r="D120" s="164"/>
      <c r="E120" s="164"/>
      <c r="F120" s="164"/>
      <c r="G120" s="164"/>
      <c r="H120" s="164"/>
      <c r="I120" s="165"/>
      <c r="J120" s="47">
        <f>J63</f>
        <v>0</v>
      </c>
    </row>
    <row r="121" spans="2:12" ht="17.100000000000001" customHeight="1">
      <c r="B121" s="30" t="s">
        <v>11</v>
      </c>
      <c r="C121" s="163" t="str">
        <f>B65</f>
        <v>MÓDULO 3 – PROVISÃO PARA RESCISÃO</v>
      </c>
      <c r="D121" s="164"/>
      <c r="E121" s="164"/>
      <c r="F121" s="164"/>
      <c r="G121" s="164"/>
      <c r="H121" s="164"/>
      <c r="I121" s="165"/>
      <c r="J121" s="47">
        <f>J73</f>
        <v>0</v>
      </c>
      <c r="L121" s="25"/>
    </row>
    <row r="122" spans="2:12" ht="17.100000000000001" customHeight="1">
      <c r="B122" s="32" t="s">
        <v>12</v>
      </c>
      <c r="C122" s="163" t="str">
        <f>B75</f>
        <v>MÓDULO 4 – CUSTO DE REPOSIÇÃO DO PROFISSIONAL AUSENTE</v>
      </c>
      <c r="D122" s="164"/>
      <c r="E122" s="164"/>
      <c r="F122" s="164"/>
      <c r="G122" s="164"/>
      <c r="H122" s="164"/>
      <c r="I122" s="165"/>
      <c r="J122" s="47">
        <f>J96</f>
        <v>0</v>
      </c>
      <c r="L122" s="25"/>
    </row>
    <row r="123" spans="2:12" ht="17.100000000000001" customHeight="1">
      <c r="B123" s="32" t="s">
        <v>13</v>
      </c>
      <c r="C123" s="163" t="str">
        <f>B98</f>
        <v>MÓDULO 5 – INSUMOS DIVERSOS</v>
      </c>
      <c r="D123" s="164"/>
      <c r="E123" s="164"/>
      <c r="F123" s="164"/>
      <c r="G123" s="164"/>
      <c r="H123" s="164"/>
      <c r="I123" s="165"/>
      <c r="J123" s="47">
        <f>J103</f>
        <v>0</v>
      </c>
    </row>
    <row r="124" spans="2:12" ht="17.100000000000001" customHeight="1">
      <c r="B124" s="35"/>
      <c r="C124" s="160" t="s">
        <v>83</v>
      </c>
      <c r="D124" s="161"/>
      <c r="E124" s="161"/>
      <c r="F124" s="161"/>
      <c r="G124" s="161"/>
      <c r="H124" s="161"/>
      <c r="I124" s="162"/>
      <c r="J124" s="49">
        <f>SUM(J119:J123)</f>
        <v>0</v>
      </c>
      <c r="L124" s="24"/>
    </row>
    <row r="125" spans="2:12" ht="17.100000000000001" customHeight="1">
      <c r="B125" s="32" t="s">
        <v>14</v>
      </c>
      <c r="C125" s="163" t="str">
        <f>B105</f>
        <v>MÓDULO 6 – CUSTOS INDIRETOS, TRIBUTOS E LUCRO</v>
      </c>
      <c r="D125" s="164"/>
      <c r="E125" s="164"/>
      <c r="F125" s="164"/>
      <c r="G125" s="164"/>
      <c r="H125" s="164"/>
      <c r="I125" s="165"/>
      <c r="J125" s="36">
        <f>J114</f>
        <v>0</v>
      </c>
    </row>
    <row r="126" spans="2:12" ht="17.100000000000001" customHeight="1">
      <c r="B126" s="166" t="s">
        <v>84</v>
      </c>
      <c r="C126" s="167"/>
      <c r="D126" s="167"/>
      <c r="E126" s="167"/>
      <c r="F126" s="167"/>
      <c r="G126" s="167"/>
      <c r="H126" s="167"/>
      <c r="I126" s="168"/>
      <c r="J126" s="79">
        <f>J124+J125</f>
        <v>0</v>
      </c>
      <c r="L126" s="62"/>
    </row>
    <row r="127" spans="2:12">
      <c r="J127" s="24"/>
    </row>
    <row r="128" spans="2:12" ht="13.5" hidden="1" thickBot="1">
      <c r="B128" s="6"/>
      <c r="C128" s="133" t="s">
        <v>25</v>
      </c>
      <c r="D128" s="133"/>
      <c r="E128" s="133"/>
      <c r="F128" s="133"/>
      <c r="G128" s="133"/>
      <c r="H128" s="133"/>
      <c r="I128" s="3"/>
      <c r="J128" s="3"/>
    </row>
    <row r="129" spans="2:10" ht="40.5" hidden="1" customHeight="1">
      <c r="B129" s="169" t="s">
        <v>27</v>
      </c>
      <c r="C129" s="170"/>
      <c r="D129" s="169" t="s">
        <v>28</v>
      </c>
      <c r="E129" s="170"/>
      <c r="F129" s="169" t="s">
        <v>30</v>
      </c>
      <c r="G129" s="170"/>
      <c r="H129" s="21" t="s">
        <v>29</v>
      </c>
      <c r="I129" s="22" t="s">
        <v>26</v>
      </c>
      <c r="J129" s="7" t="s">
        <v>0</v>
      </c>
    </row>
    <row r="130" spans="2:10" hidden="1">
      <c r="B130" s="155" t="s">
        <v>31</v>
      </c>
      <c r="C130" s="156"/>
      <c r="D130" s="157" t="s">
        <v>35</v>
      </c>
      <c r="E130" s="158"/>
      <c r="F130" s="159"/>
      <c r="G130" s="156"/>
      <c r="H130" s="11" t="s">
        <v>35</v>
      </c>
      <c r="I130" s="17"/>
      <c r="J130" s="14">
        <v>0</v>
      </c>
    </row>
    <row r="131" spans="2:10" hidden="1">
      <c r="B131" s="152" t="s">
        <v>32</v>
      </c>
      <c r="C131" s="147"/>
      <c r="D131" s="153" t="s">
        <v>35</v>
      </c>
      <c r="E131" s="154"/>
      <c r="F131" s="146"/>
      <c r="G131" s="147"/>
      <c r="H131" s="4" t="s">
        <v>35</v>
      </c>
      <c r="I131" s="18"/>
      <c r="J131" s="15">
        <v>0</v>
      </c>
    </row>
    <row r="132" spans="2:10" hidden="1">
      <c r="B132" s="152" t="s">
        <v>33</v>
      </c>
      <c r="C132" s="147"/>
      <c r="D132" s="153" t="s">
        <v>35</v>
      </c>
      <c r="E132" s="154"/>
      <c r="F132" s="146"/>
      <c r="G132" s="147"/>
      <c r="H132" s="4" t="s">
        <v>35</v>
      </c>
      <c r="I132" s="18"/>
      <c r="J132" s="15">
        <v>0</v>
      </c>
    </row>
    <row r="133" spans="2:10" hidden="1">
      <c r="B133" s="152" t="s">
        <v>34</v>
      </c>
      <c r="C133" s="147"/>
      <c r="D133" s="153" t="s">
        <v>35</v>
      </c>
      <c r="E133" s="154"/>
      <c r="F133" s="146"/>
      <c r="G133" s="147"/>
      <c r="H133" s="4" t="s">
        <v>35</v>
      </c>
      <c r="I133" s="18"/>
      <c r="J133" s="15">
        <v>0</v>
      </c>
    </row>
    <row r="134" spans="2:10" hidden="1">
      <c r="B134" s="144"/>
      <c r="C134" s="145"/>
      <c r="D134" s="146"/>
      <c r="E134" s="147"/>
      <c r="F134" s="146"/>
      <c r="G134" s="147"/>
      <c r="H134" s="12"/>
      <c r="I134" s="19"/>
      <c r="J134" s="15"/>
    </row>
    <row r="135" spans="2:10" ht="13.5" hidden="1" thickBot="1">
      <c r="B135" s="148"/>
      <c r="C135" s="149"/>
      <c r="D135" s="150"/>
      <c r="E135" s="151"/>
      <c r="F135" s="150"/>
      <c r="G135" s="151"/>
      <c r="H135" s="13"/>
      <c r="I135" s="20"/>
      <c r="J135" s="16"/>
    </row>
    <row r="136" spans="2:10" ht="13.5" hidden="1" thickBot="1">
      <c r="B136" s="130" t="s">
        <v>36</v>
      </c>
      <c r="C136" s="131"/>
      <c r="D136" s="131"/>
      <c r="E136" s="131"/>
      <c r="F136" s="131"/>
      <c r="G136" s="131"/>
      <c r="H136" s="131"/>
      <c r="I136" s="132"/>
      <c r="J136" s="5">
        <f>SUM(J134:J135)</f>
        <v>0</v>
      </c>
    </row>
    <row r="137" spans="2:10" hidden="1"/>
    <row r="138" spans="2:10" ht="13.5" hidden="1" thickBot="1">
      <c r="B138" s="6" t="s">
        <v>37</v>
      </c>
      <c r="C138" s="133" t="s">
        <v>38</v>
      </c>
      <c r="D138" s="133"/>
      <c r="E138" s="133"/>
      <c r="F138" s="133"/>
      <c r="G138" s="133"/>
      <c r="H138" s="133"/>
      <c r="I138" s="3"/>
      <c r="J138" s="3"/>
    </row>
    <row r="139" spans="2:10" ht="13.5" hidden="1" thickBot="1">
      <c r="B139" s="130" t="s">
        <v>39</v>
      </c>
      <c r="C139" s="131"/>
      <c r="D139" s="131"/>
      <c r="E139" s="131"/>
      <c r="F139" s="131"/>
      <c r="G139" s="131"/>
      <c r="H139" s="131"/>
      <c r="I139" s="131"/>
      <c r="J139" s="134"/>
    </row>
    <row r="140" spans="2:10" ht="13.5" hidden="1" thickBot="1">
      <c r="B140" s="23"/>
      <c r="C140" s="135" t="s">
        <v>40</v>
      </c>
      <c r="D140" s="136"/>
      <c r="E140" s="136"/>
      <c r="F140" s="136"/>
      <c r="G140" s="136"/>
      <c r="H140" s="136"/>
      <c r="I140" s="137"/>
      <c r="J140" s="7" t="s">
        <v>0</v>
      </c>
    </row>
    <row r="141" spans="2:10" hidden="1">
      <c r="B141" s="2" t="s">
        <v>9</v>
      </c>
      <c r="C141" s="138" t="s">
        <v>41</v>
      </c>
      <c r="D141" s="139"/>
      <c r="E141" s="139"/>
      <c r="F141" s="139"/>
      <c r="G141" s="139"/>
      <c r="H141" s="139"/>
      <c r="I141" s="140"/>
      <c r="J141" s="10">
        <f>J110</f>
        <v>0</v>
      </c>
    </row>
    <row r="142" spans="2:10" hidden="1">
      <c r="B142" s="8" t="s">
        <v>10</v>
      </c>
      <c r="C142" s="141" t="s">
        <v>42</v>
      </c>
      <c r="D142" s="142"/>
      <c r="E142" s="142"/>
      <c r="F142" s="142"/>
      <c r="G142" s="142"/>
      <c r="H142" s="142"/>
      <c r="I142" s="143"/>
      <c r="J142" s="9" t="e">
        <f>#REF!</f>
        <v>#REF!</v>
      </c>
    </row>
    <row r="143" spans="2:10" ht="13.5" hidden="1" thickBot="1">
      <c r="B143" s="8" t="s">
        <v>11</v>
      </c>
      <c r="C143" s="124" t="s">
        <v>43</v>
      </c>
      <c r="D143" s="125"/>
      <c r="E143" s="125"/>
      <c r="F143" s="125"/>
      <c r="G143" s="125"/>
      <c r="H143" s="125"/>
      <c r="I143" s="126"/>
      <c r="J143" s="9">
        <f>J114</f>
        <v>0</v>
      </c>
    </row>
    <row r="144" spans="2:10" ht="13.5" hidden="1" thickBot="1">
      <c r="B144" s="127" t="s">
        <v>19</v>
      </c>
      <c r="C144" s="128"/>
      <c r="D144" s="128"/>
      <c r="E144" s="128"/>
      <c r="F144" s="128"/>
      <c r="G144" s="128"/>
      <c r="H144" s="128"/>
      <c r="I144" s="129"/>
      <c r="J144" s="5" t="e">
        <f>SUM(J141:J143)</f>
        <v>#REF!</v>
      </c>
    </row>
    <row r="145" spans="2:3" hidden="1">
      <c r="B145" s="6" t="s">
        <v>18</v>
      </c>
      <c r="C145" t="s">
        <v>44</v>
      </c>
    </row>
    <row r="146" spans="2:3" hidden="1"/>
  </sheetData>
  <mergeCells count="135">
    <mergeCell ref="C8:I8"/>
    <mergeCell ref="C10:I10"/>
    <mergeCell ref="B13:J13"/>
    <mergeCell ref="C14:I14"/>
    <mergeCell ref="C15:I15"/>
    <mergeCell ref="C16:I16"/>
    <mergeCell ref="B1:J1"/>
    <mergeCell ref="B2:J2"/>
    <mergeCell ref="B4:J4"/>
    <mergeCell ref="C5:I5"/>
    <mergeCell ref="C6:I6"/>
    <mergeCell ref="C7:I7"/>
    <mergeCell ref="C9:I9"/>
    <mergeCell ref="C25:I25"/>
    <mergeCell ref="C27:I27"/>
    <mergeCell ref="C28:I28"/>
    <mergeCell ref="B29:I29"/>
    <mergeCell ref="B31:J31"/>
    <mergeCell ref="B32:H32"/>
    <mergeCell ref="C17:I17"/>
    <mergeCell ref="C18:I18"/>
    <mergeCell ref="C19:I19"/>
    <mergeCell ref="B20:J20"/>
    <mergeCell ref="B21:I21"/>
    <mergeCell ref="C22:I22"/>
    <mergeCell ref="C39:H39"/>
    <mergeCell ref="C40:H40"/>
    <mergeCell ref="C41:H41"/>
    <mergeCell ref="C42:H42"/>
    <mergeCell ref="C43:H43"/>
    <mergeCell ref="C44:H44"/>
    <mergeCell ref="C33:H33"/>
    <mergeCell ref="C34:H34"/>
    <mergeCell ref="B35:H35"/>
    <mergeCell ref="B36:J36"/>
    <mergeCell ref="B37:H37"/>
    <mergeCell ref="C38:H38"/>
    <mergeCell ref="C56:I56"/>
    <mergeCell ref="B57:I57"/>
    <mergeCell ref="B58:J58"/>
    <mergeCell ref="B59:I59"/>
    <mergeCell ref="B64:J64"/>
    <mergeCell ref="B65:J65"/>
    <mergeCell ref="C45:H45"/>
    <mergeCell ref="B46:H46"/>
    <mergeCell ref="B47:J47"/>
    <mergeCell ref="B48:I48"/>
    <mergeCell ref="C52:I52"/>
    <mergeCell ref="C53:I53"/>
    <mergeCell ref="C72:H72"/>
    <mergeCell ref="B73:H73"/>
    <mergeCell ref="B74:J74"/>
    <mergeCell ref="B75:J75"/>
    <mergeCell ref="B76:H76"/>
    <mergeCell ref="C77:H77"/>
    <mergeCell ref="B66:H66"/>
    <mergeCell ref="C67:H67"/>
    <mergeCell ref="C68:H68"/>
    <mergeCell ref="C69:H69"/>
    <mergeCell ref="C70:H70"/>
    <mergeCell ref="C71:H71"/>
    <mergeCell ref="B85:D85"/>
    <mergeCell ref="C86:H86"/>
    <mergeCell ref="B87:H87"/>
    <mergeCell ref="B88:J88"/>
    <mergeCell ref="B89:I89"/>
    <mergeCell ref="B91:I91"/>
    <mergeCell ref="C78:H78"/>
    <mergeCell ref="C79:H79"/>
    <mergeCell ref="C80:H80"/>
    <mergeCell ref="C81:H81"/>
    <mergeCell ref="C82:H82"/>
    <mergeCell ref="B83:H83"/>
    <mergeCell ref="C100:I100"/>
    <mergeCell ref="C101:I101"/>
    <mergeCell ref="C102:I102"/>
    <mergeCell ref="B103:I103"/>
    <mergeCell ref="B104:J104"/>
    <mergeCell ref="B105:J105"/>
    <mergeCell ref="B92:J92"/>
    <mergeCell ref="B93:I93"/>
    <mergeCell ref="B96:I96"/>
    <mergeCell ref="B97:J97"/>
    <mergeCell ref="B98:I98"/>
    <mergeCell ref="C99:I99"/>
    <mergeCell ref="C112:H112"/>
    <mergeCell ref="C113:H113"/>
    <mergeCell ref="B114:H114"/>
    <mergeCell ref="C115:J115"/>
    <mergeCell ref="B117:J117"/>
    <mergeCell ref="B118:I118"/>
    <mergeCell ref="B106:H106"/>
    <mergeCell ref="C107:H107"/>
    <mergeCell ref="C108:H108"/>
    <mergeCell ref="C109:H109"/>
    <mergeCell ref="C110:H110"/>
    <mergeCell ref="C111:H111"/>
    <mergeCell ref="C125:I125"/>
    <mergeCell ref="B126:I126"/>
    <mergeCell ref="C128:H128"/>
    <mergeCell ref="B129:C129"/>
    <mergeCell ref="D129:E129"/>
    <mergeCell ref="F129:G129"/>
    <mergeCell ref="C119:I119"/>
    <mergeCell ref="C120:I120"/>
    <mergeCell ref="C121:I121"/>
    <mergeCell ref="C122:I122"/>
    <mergeCell ref="C123:I123"/>
    <mergeCell ref="C124:I124"/>
    <mergeCell ref="B132:C132"/>
    <mergeCell ref="D132:E132"/>
    <mergeCell ref="F132:G132"/>
    <mergeCell ref="B133:C133"/>
    <mergeCell ref="D133:E133"/>
    <mergeCell ref="F133:G133"/>
    <mergeCell ref="B130:C130"/>
    <mergeCell ref="D130:E130"/>
    <mergeCell ref="F130:G130"/>
    <mergeCell ref="B131:C131"/>
    <mergeCell ref="D131:E131"/>
    <mergeCell ref="F131:G131"/>
    <mergeCell ref="C143:I143"/>
    <mergeCell ref="B144:I144"/>
    <mergeCell ref="B136:I136"/>
    <mergeCell ref="C138:H138"/>
    <mergeCell ref="B139:J139"/>
    <mergeCell ref="C140:I140"/>
    <mergeCell ref="C141:I141"/>
    <mergeCell ref="C142:I142"/>
    <mergeCell ref="B134:C134"/>
    <mergeCell ref="D134:E134"/>
    <mergeCell ref="F134:G134"/>
    <mergeCell ref="B135:C135"/>
    <mergeCell ref="D135:E135"/>
    <mergeCell ref="F135:G135"/>
  </mergeCells>
  <pageMargins left="0.39370078740157483" right="0.19685039370078741" top="0.59055118110236227" bottom="0.39370078740157483" header="0.15748031496062992" footer="0.15748031496062992"/>
  <pageSetup paperSize="9" scale="80" firstPageNumber="0" orientation="portrait" horizontalDpi="300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A94AF0-A506-4D72-A242-883E16F7C37B}">
  <sheetPr>
    <tabColor indexed="13"/>
  </sheetPr>
  <dimension ref="A1:M146"/>
  <sheetViews>
    <sheetView showGridLines="0" topLeftCell="A102" zoomScale="118" zoomScaleNormal="118" zoomScalePageLayoutView="118" workbookViewId="0">
      <selection activeCell="I49" sqref="I49"/>
    </sheetView>
  </sheetViews>
  <sheetFormatPr defaultColWidth="8.85546875" defaultRowHeight="12.75"/>
  <cols>
    <col min="1" max="1" width="8.85546875" style="97"/>
    <col min="2" max="2" width="7.7109375" customWidth="1"/>
    <col min="6" max="6" width="10.85546875" bestFit="1" customWidth="1"/>
    <col min="8" max="8" width="47" customWidth="1"/>
    <col min="9" max="9" width="16.85546875" customWidth="1"/>
    <col min="10" max="10" width="14.42578125" customWidth="1"/>
    <col min="11" max="11" width="5" customWidth="1"/>
    <col min="12" max="12" width="17" customWidth="1"/>
    <col min="13" max="13" width="15.85546875" customWidth="1"/>
    <col min="14" max="14" width="9.42578125" bestFit="1" customWidth="1"/>
  </cols>
  <sheetData>
    <row r="1" spans="2:10">
      <c r="B1" s="215"/>
      <c r="C1" s="215"/>
      <c r="D1" s="215"/>
      <c r="E1" s="215"/>
      <c r="F1" s="215"/>
      <c r="G1" s="215"/>
      <c r="H1" s="215"/>
      <c r="I1" s="215"/>
      <c r="J1" s="215"/>
    </row>
    <row r="2" spans="2:10">
      <c r="B2" s="216"/>
      <c r="C2" s="216"/>
      <c r="D2" s="216"/>
      <c r="E2" s="216"/>
      <c r="F2" s="216"/>
      <c r="G2" s="216"/>
      <c r="H2" s="216"/>
      <c r="I2" s="216"/>
      <c r="J2" s="216"/>
    </row>
    <row r="3" spans="2:10">
      <c r="B3" s="1"/>
      <c r="C3" s="1"/>
      <c r="D3" s="1"/>
      <c r="E3" s="1"/>
      <c r="F3" s="1"/>
      <c r="G3" s="1"/>
      <c r="H3" s="1"/>
      <c r="I3" s="1"/>
      <c r="J3" s="1"/>
    </row>
    <row r="4" spans="2:10" ht="17.100000000000001" customHeight="1">
      <c r="B4" s="212" t="s">
        <v>154</v>
      </c>
      <c r="C4" s="213"/>
      <c r="D4" s="213"/>
      <c r="E4" s="213"/>
      <c r="F4" s="213"/>
      <c r="G4" s="213"/>
      <c r="H4" s="213"/>
      <c r="I4" s="213"/>
      <c r="J4" s="214"/>
    </row>
    <row r="5" spans="2:10" ht="17.100000000000001" customHeight="1">
      <c r="B5" s="30" t="s">
        <v>9</v>
      </c>
      <c r="C5" s="171" t="s">
        <v>153</v>
      </c>
      <c r="D5" s="172"/>
      <c r="E5" s="172"/>
      <c r="F5" s="172"/>
      <c r="G5" s="172"/>
      <c r="H5" s="172"/>
      <c r="I5" s="173"/>
      <c r="J5" s="31"/>
    </row>
    <row r="6" spans="2:10" ht="17.100000000000001" customHeight="1">
      <c r="B6" s="30" t="s">
        <v>10</v>
      </c>
      <c r="C6" s="171" t="s">
        <v>152</v>
      </c>
      <c r="D6" s="172"/>
      <c r="E6" s="172"/>
      <c r="F6" s="172"/>
      <c r="G6" s="172"/>
      <c r="H6" s="172"/>
      <c r="I6" s="173"/>
      <c r="J6" s="32" t="s">
        <v>209</v>
      </c>
    </row>
    <row r="7" spans="2:10" ht="17.100000000000001" customHeight="1">
      <c r="B7" s="30" t="s">
        <v>11</v>
      </c>
      <c r="C7" s="171" t="s">
        <v>188</v>
      </c>
      <c r="D7" s="172"/>
      <c r="E7" s="172"/>
      <c r="F7" s="172"/>
      <c r="G7" s="172"/>
      <c r="H7" s="172"/>
      <c r="I7" s="173"/>
      <c r="J7" s="32" t="s">
        <v>195</v>
      </c>
    </row>
    <row r="8" spans="2:10" ht="17.100000000000001" customHeight="1">
      <c r="B8" s="32" t="s">
        <v>12</v>
      </c>
      <c r="C8" s="171" t="s">
        <v>189</v>
      </c>
      <c r="D8" s="172"/>
      <c r="E8" s="172"/>
      <c r="F8" s="172"/>
      <c r="G8" s="172"/>
      <c r="H8" s="172"/>
      <c r="I8" s="173"/>
      <c r="J8" s="32" t="s">
        <v>157</v>
      </c>
    </row>
    <row r="9" spans="2:10" ht="17.100000000000001" customHeight="1">
      <c r="B9" s="32" t="s">
        <v>13</v>
      </c>
      <c r="C9" s="171" t="s">
        <v>149</v>
      </c>
      <c r="D9" s="172"/>
      <c r="E9" s="172"/>
      <c r="F9" s="172"/>
      <c r="G9" s="172"/>
      <c r="H9" s="172"/>
      <c r="I9" s="173"/>
      <c r="J9" s="32">
        <v>24</v>
      </c>
    </row>
    <row r="10" spans="2:10" ht="17.100000000000001" customHeight="1">
      <c r="B10" s="32" t="s">
        <v>14</v>
      </c>
      <c r="C10" s="171" t="s">
        <v>201</v>
      </c>
      <c r="D10" s="172"/>
      <c r="E10" s="172"/>
      <c r="F10" s="172"/>
      <c r="G10" s="172"/>
      <c r="H10" s="172"/>
      <c r="I10" s="173"/>
      <c r="J10" s="32">
        <v>1</v>
      </c>
    </row>
    <row r="11" spans="2:10" ht="17.100000000000001" customHeight="1">
      <c r="B11" s="33"/>
      <c r="C11" s="34"/>
      <c r="D11" s="34"/>
      <c r="E11" s="34"/>
      <c r="F11" s="34"/>
      <c r="G11" s="34"/>
      <c r="H11" s="34"/>
      <c r="I11" s="33"/>
      <c r="J11" s="33"/>
    </row>
    <row r="12" spans="2:10" ht="17.100000000000001" customHeight="1">
      <c r="B12" s="33"/>
      <c r="C12" s="34"/>
      <c r="D12" s="34"/>
      <c r="E12" s="34"/>
      <c r="F12" s="34"/>
      <c r="G12" s="34"/>
      <c r="H12" s="34"/>
      <c r="I12" s="33"/>
      <c r="J12" s="33"/>
    </row>
    <row r="13" spans="2:10" ht="17.100000000000001" customHeight="1">
      <c r="B13" s="212" t="s">
        <v>49</v>
      </c>
      <c r="C13" s="213"/>
      <c r="D13" s="213"/>
      <c r="E13" s="213"/>
      <c r="F13" s="213"/>
      <c r="G13" s="213"/>
      <c r="H13" s="213"/>
      <c r="I13" s="213"/>
      <c r="J13" s="214"/>
    </row>
    <row r="14" spans="2:10" ht="17.100000000000001" customHeight="1">
      <c r="B14" s="30">
        <v>1</v>
      </c>
      <c r="C14" s="163" t="s">
        <v>8</v>
      </c>
      <c r="D14" s="164"/>
      <c r="E14" s="164"/>
      <c r="F14" s="164"/>
      <c r="G14" s="164"/>
      <c r="H14" s="164"/>
      <c r="I14" s="165"/>
      <c r="J14" s="32" t="s">
        <v>181</v>
      </c>
    </row>
    <row r="15" spans="2:10" ht="17.100000000000001" customHeight="1">
      <c r="B15" s="30">
        <v>2</v>
      </c>
      <c r="C15" s="171" t="s">
        <v>50</v>
      </c>
      <c r="D15" s="172"/>
      <c r="E15" s="172"/>
      <c r="F15" s="172"/>
      <c r="G15" s="172"/>
      <c r="H15" s="172"/>
      <c r="I15" s="173"/>
      <c r="J15" s="35" t="s">
        <v>187</v>
      </c>
    </row>
    <row r="16" spans="2:10" ht="17.100000000000001" customHeight="1">
      <c r="B16" s="30">
        <v>3</v>
      </c>
      <c r="C16" s="163" t="s">
        <v>7</v>
      </c>
      <c r="D16" s="164"/>
      <c r="E16" s="164"/>
      <c r="F16" s="164"/>
      <c r="G16" s="164"/>
      <c r="H16" s="164"/>
      <c r="I16" s="165"/>
      <c r="J16" s="112"/>
    </row>
    <row r="17" spans="1:10" ht="17.100000000000001" customHeight="1">
      <c r="A17"/>
      <c r="B17" s="30">
        <v>4</v>
      </c>
      <c r="C17" s="163" t="s">
        <v>6</v>
      </c>
      <c r="D17" s="164"/>
      <c r="E17" s="164"/>
      <c r="F17" s="164"/>
      <c r="G17" s="164"/>
      <c r="H17" s="164"/>
      <c r="I17" s="165"/>
      <c r="J17" s="32" t="s">
        <v>181</v>
      </c>
    </row>
    <row r="18" spans="1:10" ht="17.100000000000001" customHeight="1">
      <c r="A18"/>
      <c r="B18" s="30">
        <v>5</v>
      </c>
      <c r="C18" s="171" t="s">
        <v>5</v>
      </c>
      <c r="D18" s="164"/>
      <c r="E18" s="164"/>
      <c r="F18" s="164"/>
      <c r="G18" s="164"/>
      <c r="H18" s="164"/>
      <c r="I18" s="165"/>
      <c r="J18" s="32" t="s">
        <v>193</v>
      </c>
    </row>
    <row r="19" spans="1:10" ht="17.100000000000001" customHeight="1">
      <c r="A19"/>
      <c r="B19" s="30">
        <v>6</v>
      </c>
      <c r="C19" s="171" t="s">
        <v>183</v>
      </c>
      <c r="D19" s="164"/>
      <c r="E19" s="164"/>
      <c r="F19" s="164"/>
      <c r="G19" s="164"/>
      <c r="H19" s="164"/>
      <c r="I19" s="165"/>
      <c r="J19" s="105" t="s">
        <v>184</v>
      </c>
    </row>
    <row r="20" spans="1:10" ht="17.100000000000001" customHeight="1">
      <c r="A20"/>
      <c r="B20" s="167" t="s">
        <v>103</v>
      </c>
      <c r="C20" s="209"/>
      <c r="D20" s="209"/>
      <c r="E20" s="209"/>
      <c r="F20" s="209"/>
      <c r="G20" s="209"/>
      <c r="H20" s="209"/>
      <c r="I20" s="209"/>
      <c r="J20" s="209"/>
    </row>
    <row r="21" spans="1:10" ht="29.25" customHeight="1">
      <c r="A21" s="224" t="s">
        <v>24</v>
      </c>
      <c r="B21" s="224"/>
      <c r="C21" s="224"/>
      <c r="D21" s="224"/>
      <c r="E21" s="224"/>
      <c r="F21" s="224"/>
      <c r="G21" s="224"/>
      <c r="H21" s="224"/>
      <c r="I21" s="225"/>
      <c r="J21" s="98" t="s">
        <v>87</v>
      </c>
    </row>
    <row r="22" spans="1:10" ht="17.100000000000001" customHeight="1">
      <c r="A22"/>
      <c r="B22" s="99" t="s">
        <v>9</v>
      </c>
      <c r="C22" s="206" t="s">
        <v>182</v>
      </c>
      <c r="D22" s="207"/>
      <c r="E22" s="207"/>
      <c r="F22" s="207"/>
      <c r="G22" s="207"/>
      <c r="H22" s="207"/>
      <c r="I22" s="208"/>
      <c r="J22" s="102"/>
    </row>
    <row r="23" spans="1:10" ht="17.100000000000001" customHeight="1">
      <c r="A23"/>
      <c r="B23" s="99" t="s">
        <v>10</v>
      </c>
      <c r="C23" s="100" t="s">
        <v>51</v>
      </c>
      <c r="D23" s="101"/>
      <c r="E23" s="101"/>
      <c r="F23" s="101"/>
      <c r="G23" s="101"/>
      <c r="H23" s="101"/>
      <c r="I23" s="103"/>
      <c r="J23" s="104"/>
    </row>
    <row r="24" spans="1:10" ht="17.100000000000001" customHeight="1">
      <c r="A24"/>
      <c r="B24" s="99" t="s">
        <v>11</v>
      </c>
      <c r="C24" s="206" t="s">
        <v>52</v>
      </c>
      <c r="D24" s="207"/>
      <c r="E24" s="207"/>
      <c r="F24" s="207"/>
      <c r="G24" s="207"/>
      <c r="H24" s="207"/>
      <c r="I24" s="208"/>
      <c r="J24" s="104"/>
    </row>
    <row r="25" spans="1:10" ht="17.100000000000001" customHeight="1">
      <c r="A25"/>
      <c r="B25" s="99" t="s">
        <v>12</v>
      </c>
      <c r="C25" s="206" t="s">
        <v>1</v>
      </c>
      <c r="D25" s="207"/>
      <c r="E25" s="207"/>
      <c r="F25" s="207"/>
      <c r="G25" s="207"/>
      <c r="H25" s="207"/>
      <c r="I25" s="208"/>
      <c r="J25" s="104"/>
    </row>
    <row r="26" spans="1:10" ht="17.100000000000001" customHeight="1">
      <c r="A26"/>
      <c r="B26" s="99" t="s">
        <v>13</v>
      </c>
      <c r="C26" s="100" t="s">
        <v>53</v>
      </c>
      <c r="D26" s="101"/>
      <c r="E26" s="101"/>
      <c r="F26" s="101"/>
      <c r="G26" s="101"/>
      <c r="H26" s="101"/>
      <c r="I26" s="91"/>
      <c r="J26" s="104"/>
    </row>
    <row r="27" spans="1:10" ht="17.100000000000001" customHeight="1">
      <c r="A27"/>
      <c r="B27" s="99" t="s">
        <v>14</v>
      </c>
      <c r="C27" s="206" t="s">
        <v>104</v>
      </c>
      <c r="D27" s="207"/>
      <c r="E27" s="207"/>
      <c r="F27" s="207"/>
      <c r="G27" s="207"/>
      <c r="H27" s="207"/>
      <c r="I27" s="208"/>
      <c r="J27" s="104"/>
    </row>
    <row r="28" spans="1:10" ht="17.100000000000001" customHeight="1">
      <c r="A28"/>
      <c r="B28" s="99" t="s">
        <v>15</v>
      </c>
      <c r="C28" s="206" t="s">
        <v>164</v>
      </c>
      <c r="D28" s="207"/>
      <c r="E28" s="207"/>
      <c r="F28" s="207"/>
      <c r="G28" s="207"/>
      <c r="H28" s="207"/>
      <c r="I28" s="208"/>
      <c r="J28" s="104"/>
    </row>
    <row r="29" spans="1:10" ht="17.100000000000001" customHeight="1">
      <c r="A29"/>
      <c r="B29" s="160" t="s">
        <v>102</v>
      </c>
      <c r="C29" s="161"/>
      <c r="D29" s="161"/>
      <c r="E29" s="161"/>
      <c r="F29" s="161"/>
      <c r="G29" s="161"/>
      <c r="H29" s="161"/>
      <c r="I29" s="162"/>
      <c r="J29" s="78">
        <f>SUM(J22:J27)</f>
        <v>0</v>
      </c>
    </row>
    <row r="30" spans="1:10" ht="17.100000000000001" customHeight="1">
      <c r="A30"/>
      <c r="B30" s="38"/>
      <c r="C30" s="76" t="s">
        <v>105</v>
      </c>
      <c r="D30" s="38"/>
      <c r="E30" s="38"/>
      <c r="F30" s="38"/>
      <c r="G30" s="38"/>
      <c r="H30" s="38"/>
      <c r="I30" s="38"/>
      <c r="J30" s="39"/>
    </row>
    <row r="31" spans="1:10" ht="17.100000000000001" customHeight="1">
      <c r="A31"/>
      <c r="B31" s="178" t="s">
        <v>54</v>
      </c>
      <c r="C31" s="179"/>
      <c r="D31" s="179"/>
      <c r="E31" s="179"/>
      <c r="F31" s="179"/>
      <c r="G31" s="179"/>
      <c r="H31" s="179"/>
      <c r="I31" s="179"/>
      <c r="J31" s="180"/>
    </row>
    <row r="32" spans="1:10" ht="17.100000000000001" customHeight="1">
      <c r="A32"/>
      <c r="B32" s="166" t="s">
        <v>88</v>
      </c>
      <c r="C32" s="167"/>
      <c r="D32" s="167"/>
      <c r="E32" s="167"/>
      <c r="F32" s="167"/>
      <c r="G32" s="167"/>
      <c r="H32" s="168"/>
      <c r="I32" s="35" t="s">
        <v>2</v>
      </c>
      <c r="J32" s="32" t="s">
        <v>87</v>
      </c>
    </row>
    <row r="33" spans="2:13" ht="17.100000000000001" customHeight="1">
      <c r="B33" s="35" t="s">
        <v>9</v>
      </c>
      <c r="C33" s="171" t="s">
        <v>56</v>
      </c>
      <c r="D33" s="172"/>
      <c r="E33" s="172"/>
      <c r="F33" s="172"/>
      <c r="G33" s="172"/>
      <c r="H33" s="173"/>
      <c r="I33" s="40">
        <v>8.3299999999999999E-2</v>
      </c>
      <c r="J33" s="36">
        <f>$J$29*I33</f>
        <v>0</v>
      </c>
    </row>
    <row r="34" spans="2:13" ht="17.100000000000001" customHeight="1">
      <c r="B34" s="35" t="s">
        <v>10</v>
      </c>
      <c r="C34" s="171" t="s">
        <v>85</v>
      </c>
      <c r="D34" s="172"/>
      <c r="E34" s="172"/>
      <c r="F34" s="172"/>
      <c r="G34" s="172"/>
      <c r="H34" s="173"/>
      <c r="I34" s="41">
        <v>0.1111</v>
      </c>
      <c r="J34" s="36">
        <f>$J$29*I34</f>
        <v>0</v>
      </c>
    </row>
    <row r="35" spans="2:13" ht="17.100000000000001" customHeight="1">
      <c r="B35" s="203" t="s">
        <v>101</v>
      </c>
      <c r="C35" s="204"/>
      <c r="D35" s="204"/>
      <c r="E35" s="204"/>
      <c r="F35" s="204"/>
      <c r="G35" s="204"/>
      <c r="H35" s="205"/>
      <c r="I35" s="117">
        <f>SUM(I33:I34)</f>
        <v>0.19440000000000002</v>
      </c>
      <c r="J35" s="79">
        <f>SUM(J33:J34)</f>
        <v>0</v>
      </c>
    </row>
    <row r="36" spans="2:13" ht="17.100000000000001" customHeight="1">
      <c r="B36" s="184"/>
      <c r="C36" s="184"/>
      <c r="D36" s="184"/>
      <c r="E36" s="184"/>
      <c r="F36" s="184"/>
      <c r="G36" s="184"/>
      <c r="H36" s="184"/>
      <c r="I36" s="184"/>
      <c r="J36" s="184"/>
    </row>
    <row r="37" spans="2:13" ht="17.100000000000001" customHeight="1">
      <c r="B37" s="166" t="s">
        <v>66</v>
      </c>
      <c r="C37" s="167"/>
      <c r="D37" s="167"/>
      <c r="E37" s="167"/>
      <c r="F37" s="167"/>
      <c r="G37" s="167"/>
      <c r="H37" s="168"/>
      <c r="I37" s="35" t="s">
        <v>2</v>
      </c>
      <c r="J37" s="35" t="s">
        <v>87</v>
      </c>
      <c r="L37" s="28"/>
      <c r="M37" s="27"/>
    </row>
    <row r="38" spans="2:13" ht="17.100000000000001" customHeight="1">
      <c r="B38" s="51" t="s">
        <v>9</v>
      </c>
      <c r="C38" s="171" t="s">
        <v>59</v>
      </c>
      <c r="D38" s="172"/>
      <c r="E38" s="172"/>
      <c r="F38" s="172"/>
      <c r="G38" s="172"/>
      <c r="H38" s="173"/>
      <c r="I38" s="56">
        <v>0.1</v>
      </c>
      <c r="J38" s="57">
        <f>$J$29*I38</f>
        <v>0</v>
      </c>
      <c r="L38" s="29"/>
      <c r="M38" s="27"/>
    </row>
    <row r="39" spans="2:13" ht="17.100000000000001" customHeight="1">
      <c r="B39" s="35" t="s">
        <v>10</v>
      </c>
      <c r="C39" s="171" t="s">
        <v>60</v>
      </c>
      <c r="D39" s="172"/>
      <c r="E39" s="172"/>
      <c r="F39" s="172"/>
      <c r="G39" s="172"/>
      <c r="H39" s="173"/>
      <c r="I39" s="40">
        <v>2.5000000000000001E-2</v>
      </c>
      <c r="J39" s="57">
        <f t="shared" ref="J39:J45" si="0">$J$29*I39</f>
        <v>0</v>
      </c>
      <c r="L39" s="28"/>
    </row>
    <row r="40" spans="2:13" ht="17.100000000000001" customHeight="1">
      <c r="B40" s="35" t="s">
        <v>11</v>
      </c>
      <c r="C40" s="171" t="s">
        <v>61</v>
      </c>
      <c r="D40" s="172"/>
      <c r="E40" s="172"/>
      <c r="F40" s="172"/>
      <c r="G40" s="172"/>
      <c r="H40" s="173"/>
      <c r="I40" s="40">
        <v>0.03</v>
      </c>
      <c r="J40" s="57">
        <f t="shared" si="0"/>
        <v>0</v>
      </c>
      <c r="L40" s="28"/>
    </row>
    <row r="41" spans="2:13" ht="17.100000000000001" customHeight="1">
      <c r="B41" s="35" t="s">
        <v>12</v>
      </c>
      <c r="C41" s="171" t="s">
        <v>58</v>
      </c>
      <c r="D41" s="172"/>
      <c r="E41" s="172"/>
      <c r="F41" s="172"/>
      <c r="G41" s="172"/>
      <c r="H41" s="173"/>
      <c r="I41" s="40">
        <v>1.4999999999999999E-2</v>
      </c>
      <c r="J41" s="57">
        <f t="shared" si="0"/>
        <v>0</v>
      </c>
    </row>
    <row r="42" spans="2:13" ht="17.100000000000001" customHeight="1">
      <c r="B42" s="35" t="s">
        <v>13</v>
      </c>
      <c r="C42" s="171" t="s">
        <v>62</v>
      </c>
      <c r="D42" s="172"/>
      <c r="E42" s="172"/>
      <c r="F42" s="172"/>
      <c r="G42" s="172"/>
      <c r="H42" s="173"/>
      <c r="I42" s="40">
        <v>0.01</v>
      </c>
      <c r="J42" s="57">
        <f t="shared" si="0"/>
        <v>0</v>
      </c>
    </row>
    <row r="43" spans="2:13" ht="17.100000000000001" customHeight="1">
      <c r="B43" s="35" t="s">
        <v>14</v>
      </c>
      <c r="C43" s="171" t="s">
        <v>63</v>
      </c>
      <c r="D43" s="172"/>
      <c r="E43" s="172"/>
      <c r="F43" s="172"/>
      <c r="G43" s="172"/>
      <c r="H43" s="173"/>
      <c r="I43" s="40">
        <v>6.0000000000000001E-3</v>
      </c>
      <c r="J43" s="57">
        <f t="shared" si="0"/>
        <v>0</v>
      </c>
    </row>
    <row r="44" spans="2:13" ht="17.100000000000001" customHeight="1">
      <c r="B44" s="35" t="s">
        <v>15</v>
      </c>
      <c r="C44" s="171" t="s">
        <v>64</v>
      </c>
      <c r="D44" s="172"/>
      <c r="E44" s="172"/>
      <c r="F44" s="172"/>
      <c r="G44" s="172"/>
      <c r="H44" s="173"/>
      <c r="I44" s="40">
        <v>2E-3</v>
      </c>
      <c r="J44" s="57">
        <f t="shared" si="0"/>
        <v>0</v>
      </c>
    </row>
    <row r="45" spans="2:13" ht="17.100000000000001" customHeight="1">
      <c r="B45" s="52" t="s">
        <v>16</v>
      </c>
      <c r="C45" s="171" t="s">
        <v>65</v>
      </c>
      <c r="D45" s="172"/>
      <c r="E45" s="172"/>
      <c r="F45" s="172"/>
      <c r="G45" s="172"/>
      <c r="H45" s="173"/>
      <c r="I45" s="55">
        <v>0.08</v>
      </c>
      <c r="J45" s="57">
        <f t="shared" si="0"/>
        <v>0</v>
      </c>
    </row>
    <row r="46" spans="2:13" ht="17.100000000000001" customHeight="1">
      <c r="B46" s="188" t="s">
        <v>106</v>
      </c>
      <c r="C46" s="189"/>
      <c r="D46" s="189"/>
      <c r="E46" s="189"/>
      <c r="F46" s="189"/>
      <c r="G46" s="189"/>
      <c r="H46" s="190"/>
      <c r="I46" s="117">
        <f>SUM(I38:I45)</f>
        <v>0.26800000000000002</v>
      </c>
      <c r="J46" s="79">
        <f>SUM(J38:J45)</f>
        <v>0</v>
      </c>
      <c r="L46" s="26"/>
    </row>
    <row r="47" spans="2:13" ht="17.100000000000001" customHeight="1">
      <c r="B47" s="184"/>
      <c r="C47" s="184"/>
      <c r="D47" s="184"/>
      <c r="E47" s="184"/>
      <c r="F47" s="184"/>
      <c r="G47" s="184"/>
      <c r="H47" s="184"/>
      <c r="I47" s="184"/>
      <c r="J47" s="184"/>
    </row>
    <row r="48" spans="2:13" ht="17.100000000000001" customHeight="1">
      <c r="B48" s="200" t="s">
        <v>67</v>
      </c>
      <c r="C48" s="201"/>
      <c r="D48" s="201"/>
      <c r="E48" s="201"/>
      <c r="F48" s="201"/>
      <c r="G48" s="201"/>
      <c r="H48" s="201"/>
      <c r="I48" s="202"/>
      <c r="J48" s="81" t="s">
        <v>87</v>
      </c>
    </row>
    <row r="49" spans="1:10" ht="17.100000000000001" customHeight="1">
      <c r="A49"/>
      <c r="B49" s="51" t="s">
        <v>9</v>
      </c>
      <c r="C49" s="68" t="s">
        <v>112</v>
      </c>
      <c r="D49" s="69"/>
      <c r="E49" s="69"/>
      <c r="F49" s="69"/>
      <c r="G49" s="69"/>
      <c r="H49" s="69"/>
      <c r="I49" s="82"/>
      <c r="J49" s="57">
        <f>ROUND(((I49*1)*3),2)</f>
        <v>0</v>
      </c>
    </row>
    <row r="50" spans="1:10" ht="17.100000000000001" customHeight="1">
      <c r="A50"/>
      <c r="B50" s="51" t="s">
        <v>110</v>
      </c>
      <c r="C50" s="68" t="s">
        <v>111</v>
      </c>
      <c r="D50" s="69"/>
      <c r="E50" s="69"/>
      <c r="F50" s="69"/>
      <c r="G50" s="69"/>
      <c r="H50" s="69"/>
      <c r="I50" s="73">
        <v>0.06</v>
      </c>
      <c r="J50" s="57">
        <f>-ROUND((J22*6%),2)</f>
        <v>0</v>
      </c>
    </row>
    <row r="51" spans="1:10" ht="17.100000000000001" customHeight="1">
      <c r="A51"/>
      <c r="B51" s="35" t="s">
        <v>10</v>
      </c>
      <c r="C51" s="83" t="s">
        <v>115</v>
      </c>
      <c r="D51" s="84"/>
      <c r="E51" s="84"/>
      <c r="F51" s="84"/>
      <c r="G51" s="84"/>
      <c r="H51" s="84"/>
      <c r="I51" s="86"/>
      <c r="J51" s="36">
        <f>ROUND((I51*3),2)</f>
        <v>0</v>
      </c>
    </row>
    <row r="52" spans="1:10" ht="17.100000000000001" customHeight="1">
      <c r="A52"/>
      <c r="B52" s="35" t="s">
        <v>11</v>
      </c>
      <c r="C52" s="171" t="s">
        <v>113</v>
      </c>
      <c r="D52" s="172"/>
      <c r="E52" s="172"/>
      <c r="F52" s="172"/>
      <c r="G52" s="172"/>
      <c r="H52" s="172"/>
      <c r="I52" s="173"/>
      <c r="J52" s="36"/>
    </row>
    <row r="53" spans="1:10" ht="17.100000000000001" customHeight="1">
      <c r="A53"/>
      <c r="B53" s="52" t="s">
        <v>12</v>
      </c>
      <c r="C53" s="171" t="s">
        <v>114</v>
      </c>
      <c r="D53" s="172"/>
      <c r="E53" s="172"/>
      <c r="F53" s="172"/>
      <c r="G53" s="172"/>
      <c r="H53" s="172"/>
      <c r="I53" s="173"/>
      <c r="J53" s="50"/>
    </row>
    <row r="54" spans="1:10" ht="17.100000000000001" customHeight="1">
      <c r="A54"/>
      <c r="B54" s="52" t="s">
        <v>13</v>
      </c>
      <c r="C54" s="68" t="s">
        <v>107</v>
      </c>
      <c r="D54" s="69"/>
      <c r="E54" s="69"/>
      <c r="F54" s="69"/>
      <c r="G54" s="69"/>
      <c r="H54" s="69"/>
      <c r="I54" s="82"/>
      <c r="J54" s="50"/>
    </row>
    <row r="55" spans="1:10" ht="17.100000000000001" customHeight="1">
      <c r="A55"/>
      <c r="B55" s="52" t="s">
        <v>14</v>
      </c>
      <c r="C55" s="68" t="s">
        <v>108</v>
      </c>
      <c r="D55" s="69"/>
      <c r="E55" s="69"/>
      <c r="F55" s="69"/>
      <c r="G55" s="69"/>
      <c r="H55" s="69"/>
      <c r="I55" s="82"/>
      <c r="J55" s="50"/>
    </row>
    <row r="56" spans="1:10" ht="17.100000000000001" customHeight="1">
      <c r="A56"/>
      <c r="B56" s="52" t="s">
        <v>15</v>
      </c>
      <c r="C56" s="171" t="s">
        <v>109</v>
      </c>
      <c r="D56" s="172"/>
      <c r="E56" s="172"/>
      <c r="F56" s="172"/>
      <c r="G56" s="172"/>
      <c r="H56" s="172"/>
      <c r="I56" s="173"/>
      <c r="J56" s="50"/>
    </row>
    <row r="57" spans="1:10" ht="17.100000000000001" customHeight="1">
      <c r="A57"/>
      <c r="B57" s="166" t="s">
        <v>89</v>
      </c>
      <c r="C57" s="167"/>
      <c r="D57" s="167"/>
      <c r="E57" s="167"/>
      <c r="F57" s="167"/>
      <c r="G57" s="167"/>
      <c r="H57" s="167"/>
      <c r="I57" s="168"/>
      <c r="J57" s="46">
        <f>SUM(J49:J56)</f>
        <v>0</v>
      </c>
    </row>
    <row r="58" spans="1:10" ht="22.5" customHeight="1">
      <c r="A58"/>
      <c r="B58" s="193" t="s">
        <v>118</v>
      </c>
      <c r="C58" s="193"/>
      <c r="D58" s="193"/>
      <c r="E58" s="193"/>
      <c r="F58" s="193"/>
      <c r="G58" s="193"/>
      <c r="H58" s="193"/>
      <c r="I58" s="193"/>
      <c r="J58" s="193"/>
    </row>
    <row r="59" spans="1:10" ht="27" customHeight="1">
      <c r="A59"/>
      <c r="B59" s="197" t="s">
        <v>68</v>
      </c>
      <c r="C59" s="198"/>
      <c r="D59" s="198"/>
      <c r="E59" s="198"/>
      <c r="F59" s="198"/>
      <c r="G59" s="198"/>
      <c r="H59" s="198"/>
      <c r="I59" s="199"/>
      <c r="J59" s="61" t="s">
        <v>87</v>
      </c>
    </row>
    <row r="60" spans="1:10" ht="17.100000000000001" customHeight="1">
      <c r="A60"/>
      <c r="B60" s="35" t="s">
        <v>69</v>
      </c>
      <c r="C60" s="68" t="s">
        <v>55</v>
      </c>
      <c r="D60" s="71"/>
      <c r="E60" s="71"/>
      <c r="F60" s="71"/>
      <c r="G60" s="71"/>
      <c r="H60" s="71"/>
      <c r="I60" s="87">
        <v>0.19439999999999999</v>
      </c>
      <c r="J60" s="36">
        <f>J35</f>
        <v>0</v>
      </c>
    </row>
    <row r="61" spans="1:10" ht="17.100000000000001" customHeight="1">
      <c r="A61"/>
      <c r="B61" s="35" t="s">
        <v>70</v>
      </c>
      <c r="C61" s="68" t="s">
        <v>57</v>
      </c>
      <c r="D61" s="69"/>
      <c r="E61" s="71"/>
      <c r="F61" s="71"/>
      <c r="G61" s="71"/>
      <c r="H61" s="71"/>
      <c r="I61" s="87">
        <v>0.26800000000000002</v>
      </c>
      <c r="J61" s="47">
        <f>J46</f>
        <v>0</v>
      </c>
    </row>
    <row r="62" spans="1:10" ht="17.100000000000001" customHeight="1">
      <c r="A62"/>
      <c r="B62" s="52" t="s">
        <v>71</v>
      </c>
      <c r="C62" s="68" t="s">
        <v>72</v>
      </c>
      <c r="D62" s="71"/>
      <c r="E62" s="71"/>
      <c r="F62" s="71"/>
      <c r="G62" s="71"/>
      <c r="H62" s="71"/>
      <c r="I62" s="72"/>
      <c r="J62" s="53">
        <f>J57</f>
        <v>0</v>
      </c>
    </row>
    <row r="63" spans="1:10" ht="17.100000000000001" customHeight="1">
      <c r="A63" s="88"/>
      <c r="B63" s="89" t="s">
        <v>116</v>
      </c>
      <c r="C63" s="90"/>
      <c r="D63" s="90"/>
      <c r="E63" s="90"/>
      <c r="F63" s="90"/>
      <c r="G63" s="80"/>
      <c r="H63" s="80"/>
      <c r="I63" s="118">
        <v>0.46239999999999998</v>
      </c>
      <c r="J63" s="79">
        <f>SUM(J60:J62)</f>
        <v>0</v>
      </c>
    </row>
    <row r="64" spans="1:10" ht="23.25" customHeight="1">
      <c r="A64"/>
      <c r="B64" s="193" t="s">
        <v>117</v>
      </c>
      <c r="C64" s="193"/>
      <c r="D64" s="193"/>
      <c r="E64" s="193"/>
      <c r="F64" s="193"/>
      <c r="G64" s="193"/>
      <c r="H64" s="193"/>
      <c r="I64" s="193"/>
      <c r="J64" s="193"/>
    </row>
    <row r="65" spans="2:12" ht="17.100000000000001" customHeight="1">
      <c r="B65" s="178" t="s">
        <v>73</v>
      </c>
      <c r="C65" s="179"/>
      <c r="D65" s="179"/>
      <c r="E65" s="179"/>
      <c r="F65" s="179"/>
      <c r="G65" s="179"/>
      <c r="H65" s="179"/>
      <c r="I65" s="179"/>
      <c r="J65" s="180"/>
    </row>
    <row r="66" spans="2:12" ht="17.100000000000001" customHeight="1">
      <c r="B66" s="166"/>
      <c r="C66" s="167"/>
      <c r="D66" s="167"/>
      <c r="E66" s="167"/>
      <c r="F66" s="167"/>
      <c r="G66" s="167"/>
      <c r="H66" s="168"/>
      <c r="I66" s="58" t="s">
        <v>2</v>
      </c>
      <c r="J66" s="58" t="s">
        <v>87</v>
      </c>
    </row>
    <row r="67" spans="2:12" ht="17.100000000000001" customHeight="1">
      <c r="B67" s="35" t="s">
        <v>9</v>
      </c>
      <c r="C67" s="171" t="s">
        <v>76</v>
      </c>
      <c r="D67" s="172"/>
      <c r="E67" s="172"/>
      <c r="F67" s="172"/>
      <c r="G67" s="172"/>
      <c r="H67" s="173"/>
      <c r="I67" s="40">
        <v>4.5999999999999999E-3</v>
      </c>
      <c r="J67" s="47">
        <f>$J$29*I67</f>
        <v>0</v>
      </c>
    </row>
    <row r="68" spans="2:12" ht="17.100000000000001" customHeight="1">
      <c r="B68" s="35" t="s">
        <v>10</v>
      </c>
      <c r="C68" s="171" t="s">
        <v>75</v>
      </c>
      <c r="D68" s="172"/>
      <c r="E68" s="172"/>
      <c r="F68" s="172"/>
      <c r="G68" s="172"/>
      <c r="H68" s="173"/>
      <c r="I68" s="43">
        <v>4.0000000000000002E-4</v>
      </c>
      <c r="J68" s="47">
        <f t="shared" ref="J68:J72" si="1">$J$29*I68</f>
        <v>0</v>
      </c>
    </row>
    <row r="69" spans="2:12" ht="17.100000000000001" customHeight="1">
      <c r="B69" s="35" t="s">
        <v>11</v>
      </c>
      <c r="C69" s="171" t="s">
        <v>119</v>
      </c>
      <c r="D69" s="172"/>
      <c r="E69" s="172"/>
      <c r="F69" s="172"/>
      <c r="G69" s="172"/>
      <c r="H69" s="173"/>
      <c r="I69" s="40">
        <v>0.02</v>
      </c>
      <c r="J69" s="47">
        <f t="shared" si="1"/>
        <v>0</v>
      </c>
    </row>
    <row r="70" spans="2:12" ht="17.100000000000001" customHeight="1">
      <c r="B70" s="35" t="s">
        <v>12</v>
      </c>
      <c r="C70" s="171" t="s">
        <v>74</v>
      </c>
      <c r="D70" s="172"/>
      <c r="E70" s="172"/>
      <c r="F70" s="172"/>
      <c r="G70" s="172"/>
      <c r="H70" s="173"/>
      <c r="I70" s="40">
        <v>1.9400000000000001E-2</v>
      </c>
      <c r="J70" s="47">
        <f t="shared" si="1"/>
        <v>0</v>
      </c>
    </row>
    <row r="71" spans="2:12" ht="29.1" customHeight="1">
      <c r="B71" s="35" t="s">
        <v>13</v>
      </c>
      <c r="C71" s="194" t="s">
        <v>90</v>
      </c>
      <c r="D71" s="195"/>
      <c r="E71" s="195"/>
      <c r="F71" s="195"/>
      <c r="G71" s="195"/>
      <c r="H71" s="196"/>
      <c r="I71" s="41">
        <f>I70*I46</f>
        <v>5.1992000000000002E-3</v>
      </c>
      <c r="J71" s="47">
        <f t="shared" si="1"/>
        <v>0</v>
      </c>
    </row>
    <row r="72" spans="2:12" ht="17.100000000000001" customHeight="1">
      <c r="B72" s="52" t="s">
        <v>14</v>
      </c>
      <c r="C72" s="171" t="s">
        <v>91</v>
      </c>
      <c r="D72" s="172"/>
      <c r="E72" s="172"/>
      <c r="F72" s="172"/>
      <c r="G72" s="172"/>
      <c r="H72" s="173"/>
      <c r="I72" s="59">
        <v>0.02</v>
      </c>
      <c r="J72" s="47">
        <f t="shared" si="1"/>
        <v>0</v>
      </c>
    </row>
    <row r="73" spans="2:12" ht="17.100000000000001" customHeight="1">
      <c r="B73" s="188" t="s">
        <v>120</v>
      </c>
      <c r="C73" s="189"/>
      <c r="D73" s="189"/>
      <c r="E73" s="189"/>
      <c r="F73" s="189"/>
      <c r="G73" s="189"/>
      <c r="H73" s="190"/>
      <c r="I73" s="117">
        <f>SUM(I67:I72)</f>
        <v>6.95992E-2</v>
      </c>
      <c r="J73" s="79">
        <f>SUM(J67:J72)</f>
        <v>0</v>
      </c>
    </row>
    <row r="74" spans="2:12" ht="39.75" customHeight="1">
      <c r="B74" s="167" t="s">
        <v>124</v>
      </c>
      <c r="C74" s="167"/>
      <c r="D74" s="167"/>
      <c r="E74" s="167"/>
      <c r="F74" s="167"/>
      <c r="G74" s="167"/>
      <c r="H74" s="167"/>
      <c r="I74" s="167"/>
      <c r="J74" s="167"/>
    </row>
    <row r="75" spans="2:12" ht="17.100000000000001" customHeight="1">
      <c r="B75" s="178" t="s">
        <v>77</v>
      </c>
      <c r="C75" s="179"/>
      <c r="D75" s="179"/>
      <c r="E75" s="179"/>
      <c r="F75" s="179"/>
      <c r="G75" s="179"/>
      <c r="H75" s="179"/>
      <c r="I75" s="179"/>
      <c r="J75" s="180"/>
    </row>
    <row r="76" spans="2:12" ht="17.100000000000001" customHeight="1">
      <c r="B76" s="166"/>
      <c r="C76" s="167"/>
      <c r="D76" s="167"/>
      <c r="E76" s="167"/>
      <c r="F76" s="167"/>
      <c r="G76" s="167"/>
      <c r="H76" s="168"/>
      <c r="I76" s="58" t="s">
        <v>2</v>
      </c>
      <c r="J76" s="58" t="s">
        <v>87</v>
      </c>
    </row>
    <row r="77" spans="2:12" ht="17.100000000000001" customHeight="1">
      <c r="B77" s="35" t="s">
        <v>9</v>
      </c>
      <c r="C77" s="171" t="s">
        <v>92</v>
      </c>
      <c r="D77" s="172"/>
      <c r="E77" s="172"/>
      <c r="F77" s="172"/>
      <c r="G77" s="172"/>
      <c r="H77" s="173"/>
      <c r="I77" s="44"/>
      <c r="J77" s="36">
        <f>$J$29*I77</f>
        <v>0</v>
      </c>
      <c r="L77">
        <v>8.98</v>
      </c>
    </row>
    <row r="78" spans="2:12" ht="17.100000000000001" customHeight="1">
      <c r="B78" s="35" t="s">
        <v>10</v>
      </c>
      <c r="C78" s="171" t="s">
        <v>121</v>
      </c>
      <c r="D78" s="172"/>
      <c r="E78" s="172"/>
      <c r="F78" s="172"/>
      <c r="G78" s="172"/>
      <c r="H78" s="173"/>
      <c r="I78" s="44">
        <v>2.8E-3</v>
      </c>
      <c r="J78" s="36">
        <f t="shared" ref="J78:J81" si="2">$J$29*I78</f>
        <v>0</v>
      </c>
      <c r="L78">
        <f>8.98/3</f>
        <v>2.9933333333333336</v>
      </c>
    </row>
    <row r="79" spans="2:12" ht="17.100000000000001" customHeight="1">
      <c r="B79" s="35" t="s">
        <v>11</v>
      </c>
      <c r="C79" s="171" t="s">
        <v>93</v>
      </c>
      <c r="D79" s="172"/>
      <c r="E79" s="172"/>
      <c r="F79" s="172"/>
      <c r="G79" s="172"/>
      <c r="H79" s="173"/>
      <c r="I79" s="44">
        <v>2.0000000000000001E-4</v>
      </c>
      <c r="J79" s="36">
        <f t="shared" si="2"/>
        <v>0</v>
      </c>
      <c r="L79">
        <f>L77+L78</f>
        <v>11.973333333333334</v>
      </c>
    </row>
    <row r="80" spans="2:12" ht="17.100000000000001" customHeight="1">
      <c r="B80" s="35" t="s">
        <v>12</v>
      </c>
      <c r="C80" s="171" t="s">
        <v>94</v>
      </c>
      <c r="D80" s="172"/>
      <c r="E80" s="172"/>
      <c r="F80" s="172"/>
      <c r="G80" s="172"/>
      <c r="H80" s="173"/>
      <c r="I80" s="40">
        <v>3.3E-3</v>
      </c>
      <c r="J80" s="36">
        <f t="shared" si="2"/>
        <v>0</v>
      </c>
      <c r="L80">
        <f>L79*I46</f>
        <v>3.2088533333333338</v>
      </c>
    </row>
    <row r="81" spans="2:12" ht="17.100000000000001" customHeight="1">
      <c r="B81" s="35" t="s">
        <v>13</v>
      </c>
      <c r="C81" s="171" t="s">
        <v>95</v>
      </c>
      <c r="D81" s="172"/>
      <c r="E81" s="172"/>
      <c r="F81" s="172"/>
      <c r="G81" s="172"/>
      <c r="H81" s="173"/>
      <c r="I81" s="44">
        <v>2E-3</v>
      </c>
      <c r="J81" s="36">
        <f t="shared" si="2"/>
        <v>0</v>
      </c>
      <c r="L81">
        <f>L79+L80</f>
        <v>15.182186666666668</v>
      </c>
    </row>
    <row r="82" spans="2:12" ht="17.100000000000001" customHeight="1">
      <c r="B82" s="35" t="s">
        <v>14</v>
      </c>
      <c r="C82" s="171" t="s">
        <v>220</v>
      </c>
      <c r="D82" s="172"/>
      <c r="E82" s="172"/>
      <c r="F82" s="172"/>
      <c r="G82" s="172"/>
      <c r="H82" s="173"/>
      <c r="I82" s="44">
        <v>1.3899999999999999E-2</v>
      </c>
      <c r="J82" s="36">
        <f>$J$29*I82</f>
        <v>0</v>
      </c>
    </row>
    <row r="83" spans="2:12" ht="17.100000000000001" customHeight="1">
      <c r="B83" s="188" t="s">
        <v>123</v>
      </c>
      <c r="C83" s="189"/>
      <c r="D83" s="189"/>
      <c r="E83" s="189"/>
      <c r="F83" s="189"/>
      <c r="G83" s="189"/>
      <c r="H83" s="190"/>
      <c r="I83" s="42">
        <f>I78+I79+I80+I81+I82</f>
        <v>2.2199999999999998E-2</v>
      </c>
      <c r="J83" s="36"/>
    </row>
    <row r="84" spans="2:12" ht="17.100000000000001" customHeight="1">
      <c r="B84" s="35" t="s">
        <v>15</v>
      </c>
      <c r="C84" s="68" t="s">
        <v>125</v>
      </c>
      <c r="D84" s="69"/>
      <c r="E84" s="69"/>
      <c r="F84" s="69"/>
      <c r="G84" s="69"/>
      <c r="H84" s="70"/>
      <c r="I84" s="44">
        <v>3.8999999999999998E-3</v>
      </c>
      <c r="J84" s="36">
        <f>I84*J29</f>
        <v>0</v>
      </c>
    </row>
    <row r="85" spans="2:12" ht="17.100000000000001" customHeight="1">
      <c r="B85" s="191"/>
      <c r="C85" s="192"/>
      <c r="D85" s="192"/>
      <c r="E85" s="92"/>
      <c r="F85" s="93"/>
      <c r="G85" s="94" t="s">
        <v>126</v>
      </c>
      <c r="H85" s="95"/>
      <c r="I85" s="42">
        <f>I83+I84</f>
        <v>2.6099999999999998E-2</v>
      </c>
      <c r="J85" s="36"/>
    </row>
    <row r="86" spans="2:12" ht="17.100000000000001" customHeight="1">
      <c r="B86" s="35" t="s">
        <v>16</v>
      </c>
      <c r="C86" s="171" t="s">
        <v>127</v>
      </c>
      <c r="D86" s="172"/>
      <c r="E86" s="172"/>
      <c r="F86" s="172"/>
      <c r="G86" s="172"/>
      <c r="H86" s="173"/>
      <c r="I86" s="44">
        <v>3.7000000000000002E-3</v>
      </c>
      <c r="J86" s="36">
        <f>I86*J29</f>
        <v>0</v>
      </c>
    </row>
    <row r="87" spans="2:12" ht="17.100000000000001" customHeight="1">
      <c r="B87" s="188" t="s">
        <v>123</v>
      </c>
      <c r="C87" s="189"/>
      <c r="D87" s="189"/>
      <c r="E87" s="189"/>
      <c r="F87" s="189"/>
      <c r="G87" s="189"/>
      <c r="H87" s="190"/>
      <c r="I87" s="117">
        <f>I85+I86</f>
        <v>2.98E-2</v>
      </c>
      <c r="J87" s="79">
        <f>SUM(J77:J86)</f>
        <v>0</v>
      </c>
    </row>
    <row r="88" spans="2:12" ht="23.25" customHeight="1">
      <c r="B88" s="193" t="s">
        <v>128</v>
      </c>
      <c r="C88" s="193"/>
      <c r="D88" s="193"/>
      <c r="E88" s="193"/>
      <c r="F88" s="193"/>
      <c r="G88" s="193"/>
      <c r="H88" s="193"/>
      <c r="I88" s="193"/>
      <c r="J88" s="193"/>
    </row>
    <row r="89" spans="2:12" ht="17.100000000000001" customHeight="1">
      <c r="B89" s="181" t="s">
        <v>78</v>
      </c>
      <c r="C89" s="182"/>
      <c r="D89" s="182"/>
      <c r="E89" s="182"/>
      <c r="F89" s="182"/>
      <c r="G89" s="182"/>
      <c r="H89" s="182"/>
      <c r="I89" s="183"/>
      <c r="J89" s="32" t="s">
        <v>87</v>
      </c>
    </row>
    <row r="90" spans="2:12" ht="17.100000000000001" customHeight="1">
      <c r="B90" s="52" t="s">
        <v>9</v>
      </c>
      <c r="C90" s="83" t="s">
        <v>96</v>
      </c>
      <c r="D90" s="84"/>
      <c r="E90" s="84"/>
      <c r="F90" s="84"/>
      <c r="G90" s="84"/>
      <c r="H90" s="84"/>
      <c r="I90" s="85"/>
      <c r="J90" s="50"/>
    </row>
    <row r="91" spans="2:12" ht="17.100000000000001" customHeight="1">
      <c r="B91" s="166" t="s">
        <v>89</v>
      </c>
      <c r="C91" s="167"/>
      <c r="D91" s="167"/>
      <c r="E91" s="167"/>
      <c r="F91" s="167"/>
      <c r="G91" s="167"/>
      <c r="H91" s="167"/>
      <c r="I91" s="168"/>
      <c r="J91" s="46">
        <f>J90</f>
        <v>0</v>
      </c>
    </row>
    <row r="92" spans="2:12" ht="26.25" customHeight="1">
      <c r="B92" s="184" t="s">
        <v>129</v>
      </c>
      <c r="C92" s="184"/>
      <c r="D92" s="184"/>
      <c r="E92" s="184"/>
      <c r="F92" s="184"/>
      <c r="G92" s="184"/>
      <c r="H92" s="184"/>
      <c r="I92" s="184"/>
      <c r="J92" s="184"/>
    </row>
    <row r="93" spans="2:12" ht="17.100000000000001" customHeight="1">
      <c r="B93" s="185" t="s">
        <v>86</v>
      </c>
      <c r="C93" s="186"/>
      <c r="D93" s="186"/>
      <c r="E93" s="186"/>
      <c r="F93" s="186"/>
      <c r="G93" s="186"/>
      <c r="H93" s="186"/>
      <c r="I93" s="187"/>
      <c r="J93" s="60" t="s">
        <v>87</v>
      </c>
    </row>
    <row r="94" spans="2:12" ht="17.100000000000001" customHeight="1">
      <c r="B94" s="35" t="s">
        <v>20</v>
      </c>
      <c r="C94" s="68" t="s">
        <v>131</v>
      </c>
      <c r="D94" s="69"/>
      <c r="E94" s="69"/>
      <c r="F94" s="69"/>
      <c r="G94" s="69"/>
      <c r="H94" s="69"/>
      <c r="I94" s="96">
        <v>2.98E-2</v>
      </c>
      <c r="J94" s="36">
        <f>J87</f>
        <v>0</v>
      </c>
    </row>
    <row r="95" spans="2:12" ht="17.100000000000001" customHeight="1">
      <c r="B95" s="52" t="s">
        <v>21</v>
      </c>
      <c r="C95" s="68" t="s">
        <v>130</v>
      </c>
      <c r="D95" s="69"/>
      <c r="E95" s="69"/>
      <c r="F95" s="69"/>
      <c r="G95" s="69"/>
      <c r="H95" s="69"/>
      <c r="I95" s="70"/>
      <c r="J95" s="53">
        <f>J91</f>
        <v>0</v>
      </c>
    </row>
    <row r="96" spans="2:12" ht="17.100000000000001" customHeight="1">
      <c r="B96" s="160" t="s">
        <v>132</v>
      </c>
      <c r="C96" s="161"/>
      <c r="D96" s="161"/>
      <c r="E96" s="161"/>
      <c r="F96" s="161"/>
      <c r="G96" s="161"/>
      <c r="H96" s="161"/>
      <c r="I96" s="162"/>
      <c r="J96" s="49">
        <f>J94+J95</f>
        <v>0</v>
      </c>
    </row>
    <row r="97" spans="2:10" ht="17.100000000000001" customHeight="1">
      <c r="B97" s="184"/>
      <c r="C97" s="184"/>
      <c r="D97" s="184"/>
      <c r="E97" s="184"/>
      <c r="F97" s="184"/>
      <c r="G97" s="184"/>
      <c r="H97" s="184"/>
      <c r="I97" s="184"/>
      <c r="J97" s="184"/>
    </row>
    <row r="98" spans="2:10" ht="17.100000000000001" customHeight="1">
      <c r="B98" s="178" t="s">
        <v>79</v>
      </c>
      <c r="C98" s="179"/>
      <c r="D98" s="179"/>
      <c r="E98" s="179"/>
      <c r="F98" s="179"/>
      <c r="G98" s="179"/>
      <c r="H98" s="179"/>
      <c r="I98" s="180"/>
      <c r="J98" s="61" t="s">
        <v>87</v>
      </c>
    </row>
    <row r="99" spans="2:10" ht="17.100000000000001" customHeight="1">
      <c r="B99" s="35" t="s">
        <v>9</v>
      </c>
      <c r="C99" s="171" t="s">
        <v>80</v>
      </c>
      <c r="D99" s="172"/>
      <c r="E99" s="172"/>
      <c r="F99" s="172"/>
      <c r="G99" s="172"/>
      <c r="H99" s="172"/>
      <c r="I99" s="173"/>
      <c r="J99" s="36"/>
    </row>
    <row r="100" spans="2:10" ht="17.100000000000001" customHeight="1">
      <c r="B100" s="35" t="s">
        <v>10</v>
      </c>
      <c r="C100" s="171" t="s">
        <v>17</v>
      </c>
      <c r="D100" s="172"/>
      <c r="E100" s="172"/>
      <c r="F100" s="172"/>
      <c r="G100" s="172"/>
      <c r="H100" s="172"/>
      <c r="I100" s="173"/>
      <c r="J100" s="36"/>
    </row>
    <row r="101" spans="2:10" ht="17.100000000000001" customHeight="1">
      <c r="B101" s="45" t="s">
        <v>11</v>
      </c>
      <c r="C101" s="171" t="s">
        <v>141</v>
      </c>
      <c r="D101" s="172"/>
      <c r="E101" s="172"/>
      <c r="F101" s="172"/>
      <c r="G101" s="172"/>
      <c r="H101" s="172"/>
      <c r="I101" s="173"/>
      <c r="J101" s="36"/>
    </row>
    <row r="102" spans="2:10" ht="17.100000000000001" customHeight="1">
      <c r="B102" s="54" t="s">
        <v>12</v>
      </c>
      <c r="C102" s="171" t="s">
        <v>3</v>
      </c>
      <c r="D102" s="172"/>
      <c r="E102" s="172"/>
      <c r="F102" s="172"/>
      <c r="G102" s="172"/>
      <c r="H102" s="172"/>
      <c r="I102" s="173"/>
      <c r="J102" s="50"/>
    </row>
    <row r="103" spans="2:10" ht="17.100000000000001" customHeight="1">
      <c r="B103" s="160" t="s">
        <v>142</v>
      </c>
      <c r="C103" s="161"/>
      <c r="D103" s="161"/>
      <c r="E103" s="161"/>
      <c r="F103" s="161"/>
      <c r="G103" s="161"/>
      <c r="H103" s="161"/>
      <c r="I103" s="162"/>
      <c r="J103" s="46">
        <f>SUM(J99:J102)</f>
        <v>0</v>
      </c>
    </row>
    <row r="104" spans="2:10" ht="17.100000000000001" customHeight="1">
      <c r="B104" s="184"/>
      <c r="C104" s="184"/>
      <c r="D104" s="184"/>
      <c r="E104" s="184"/>
      <c r="F104" s="184"/>
      <c r="G104" s="184"/>
      <c r="H104" s="184"/>
      <c r="I104" s="184"/>
      <c r="J104" s="184"/>
    </row>
    <row r="105" spans="2:10" ht="17.100000000000001" customHeight="1">
      <c r="B105" s="178" t="s">
        <v>81</v>
      </c>
      <c r="C105" s="179"/>
      <c r="D105" s="179"/>
      <c r="E105" s="179"/>
      <c r="F105" s="179"/>
      <c r="G105" s="179"/>
      <c r="H105" s="179"/>
      <c r="I105" s="179"/>
      <c r="J105" s="180"/>
    </row>
    <row r="106" spans="2:10" ht="17.100000000000001" customHeight="1">
      <c r="B106" s="166"/>
      <c r="C106" s="167"/>
      <c r="D106" s="167"/>
      <c r="E106" s="167"/>
      <c r="F106" s="167"/>
      <c r="G106" s="167"/>
      <c r="H106" s="168"/>
      <c r="I106" s="51" t="s">
        <v>2</v>
      </c>
      <c r="J106" s="58" t="s">
        <v>87</v>
      </c>
    </row>
    <row r="107" spans="2:10" ht="17.100000000000001" customHeight="1">
      <c r="B107" s="35" t="s">
        <v>9</v>
      </c>
      <c r="C107" s="171" t="s">
        <v>22</v>
      </c>
      <c r="D107" s="172"/>
      <c r="E107" s="172"/>
      <c r="F107" s="172"/>
      <c r="G107" s="172"/>
      <c r="H107" s="173"/>
      <c r="I107" s="40">
        <v>7.2999999999999995E-2</v>
      </c>
      <c r="J107" s="74">
        <f>J124*I107</f>
        <v>0</v>
      </c>
    </row>
    <row r="108" spans="2:10" ht="17.100000000000001" customHeight="1">
      <c r="B108" s="35" t="s">
        <v>10</v>
      </c>
      <c r="C108" s="171" t="s">
        <v>4</v>
      </c>
      <c r="D108" s="172"/>
      <c r="E108" s="172"/>
      <c r="F108" s="172"/>
      <c r="G108" s="172"/>
      <c r="H108" s="173"/>
      <c r="I108" s="40">
        <v>7.3999999999999996E-2</v>
      </c>
      <c r="J108" s="74">
        <f>(J124+J107)*I108</f>
        <v>0</v>
      </c>
    </row>
    <row r="109" spans="2:10" ht="17.100000000000001" customHeight="1">
      <c r="B109" s="35" t="s">
        <v>11</v>
      </c>
      <c r="C109" s="181" t="s">
        <v>46</v>
      </c>
      <c r="D109" s="182"/>
      <c r="E109" s="182"/>
      <c r="F109" s="182"/>
      <c r="G109" s="182"/>
      <c r="H109" s="183"/>
      <c r="I109" s="116">
        <v>8.3500000000000005E-2</v>
      </c>
      <c r="J109" s="77">
        <f>SUM(J110:J113)</f>
        <v>0</v>
      </c>
    </row>
    <row r="110" spans="2:10" ht="17.100000000000001" customHeight="1">
      <c r="B110" s="35" t="s">
        <v>47</v>
      </c>
      <c r="C110" s="171" t="s">
        <v>219</v>
      </c>
      <c r="D110" s="172"/>
      <c r="E110" s="172"/>
      <c r="F110" s="172"/>
      <c r="G110" s="172"/>
      <c r="H110" s="173"/>
      <c r="I110" s="116">
        <v>6.3500000000000001E-2</v>
      </c>
      <c r="J110" s="47">
        <f>((J124+J107+J108)*I110)/(1-I109)</f>
        <v>0</v>
      </c>
    </row>
    <row r="111" spans="2:10" ht="17.100000000000001" customHeight="1">
      <c r="B111" s="35" t="s">
        <v>48</v>
      </c>
      <c r="C111" s="171" t="s">
        <v>143</v>
      </c>
      <c r="D111" s="172"/>
      <c r="E111" s="172"/>
      <c r="F111" s="172"/>
      <c r="G111" s="172"/>
      <c r="H111" s="173"/>
      <c r="I111" s="37">
        <v>0</v>
      </c>
      <c r="J111" s="47">
        <f>((J124+J107+J108)*I111)/(1-I109)</f>
        <v>0</v>
      </c>
    </row>
    <row r="112" spans="2:10" ht="17.100000000000001" customHeight="1">
      <c r="B112" s="35" t="s">
        <v>145</v>
      </c>
      <c r="C112" s="171" t="s">
        <v>144</v>
      </c>
      <c r="D112" s="172"/>
      <c r="E112" s="172"/>
      <c r="F112" s="172"/>
      <c r="G112" s="172"/>
      <c r="H112" s="173"/>
      <c r="I112" s="37">
        <v>0.02</v>
      </c>
      <c r="J112" s="47">
        <f>((J124+J107+J108)*I112)/(1-I109)</f>
        <v>0</v>
      </c>
    </row>
    <row r="113" spans="2:12" ht="17.100000000000001" customHeight="1">
      <c r="B113" s="35" t="s">
        <v>146</v>
      </c>
      <c r="C113" s="171" t="s">
        <v>147</v>
      </c>
      <c r="D113" s="172"/>
      <c r="E113" s="172"/>
      <c r="F113" s="172"/>
      <c r="G113" s="172"/>
      <c r="H113" s="173"/>
      <c r="I113" s="37">
        <v>0</v>
      </c>
      <c r="J113" s="47">
        <f>((J124+J107+J108)*I113)/(1-I109)</f>
        <v>0</v>
      </c>
    </row>
    <row r="114" spans="2:12" ht="17.100000000000001" customHeight="1">
      <c r="B114" s="160" t="s">
        <v>161</v>
      </c>
      <c r="C114" s="161"/>
      <c r="D114" s="161"/>
      <c r="E114" s="161"/>
      <c r="F114" s="161"/>
      <c r="G114" s="161"/>
      <c r="H114" s="162"/>
      <c r="I114" s="119">
        <f>I107+I108+I109</f>
        <v>0.23049999999999998</v>
      </c>
      <c r="J114" s="75">
        <f>J107+J108+J109</f>
        <v>0</v>
      </c>
    </row>
    <row r="115" spans="2:12" ht="17.100000000000001" customHeight="1">
      <c r="B115" s="33"/>
      <c r="C115" s="174"/>
      <c r="D115" s="174"/>
      <c r="E115" s="174"/>
      <c r="F115" s="174"/>
      <c r="G115" s="174"/>
      <c r="H115" s="174"/>
      <c r="I115" s="174"/>
      <c r="J115" s="174"/>
    </row>
    <row r="116" spans="2:12" ht="17.100000000000001" customHeight="1">
      <c r="B116" s="33"/>
      <c r="C116" s="33"/>
      <c r="D116" s="33"/>
      <c r="E116" s="33"/>
      <c r="F116" s="33"/>
      <c r="G116" s="33"/>
      <c r="H116" s="33"/>
      <c r="I116" s="33"/>
      <c r="J116" s="39"/>
    </row>
    <row r="117" spans="2:12" ht="17.100000000000001" customHeight="1">
      <c r="B117" s="175" t="s">
        <v>82</v>
      </c>
      <c r="C117" s="176"/>
      <c r="D117" s="176"/>
      <c r="E117" s="176"/>
      <c r="F117" s="176"/>
      <c r="G117" s="176"/>
      <c r="H117" s="176"/>
      <c r="I117" s="176"/>
      <c r="J117" s="177"/>
      <c r="L117" s="25"/>
    </row>
    <row r="118" spans="2:12" ht="17.100000000000001" customHeight="1">
      <c r="B118" s="166" t="s">
        <v>23</v>
      </c>
      <c r="C118" s="167"/>
      <c r="D118" s="167"/>
      <c r="E118" s="167"/>
      <c r="F118" s="167"/>
      <c r="G118" s="167"/>
      <c r="H118" s="167"/>
      <c r="I118" s="168"/>
      <c r="J118" s="58" t="s">
        <v>87</v>
      </c>
    </row>
    <row r="119" spans="2:12" ht="17.100000000000001" customHeight="1">
      <c r="B119" s="30" t="s">
        <v>9</v>
      </c>
      <c r="C119" s="163" t="str">
        <f>A21</f>
        <v>MÓDULO 1 - COMPOSIÇÃO DA REMUNERAÇÃO</v>
      </c>
      <c r="D119" s="164"/>
      <c r="E119" s="164"/>
      <c r="F119" s="164"/>
      <c r="G119" s="164"/>
      <c r="H119" s="164"/>
      <c r="I119" s="165"/>
      <c r="J119" s="36">
        <f>J29</f>
        <v>0</v>
      </c>
    </row>
    <row r="120" spans="2:12" ht="17.100000000000001" customHeight="1">
      <c r="B120" s="30" t="s">
        <v>10</v>
      </c>
      <c r="C120" s="163" t="str">
        <f>B31</f>
        <v>MÓDULO 2 – ENCARGOS E BENEFÍCIOS ANUAIS, MENSAIS E DIÁRIOS</v>
      </c>
      <c r="D120" s="164"/>
      <c r="E120" s="164"/>
      <c r="F120" s="164"/>
      <c r="G120" s="164"/>
      <c r="H120" s="164"/>
      <c r="I120" s="165"/>
      <c r="J120" s="47">
        <f>J63</f>
        <v>0</v>
      </c>
    </row>
    <row r="121" spans="2:12" ht="17.100000000000001" customHeight="1">
      <c r="B121" s="30" t="s">
        <v>11</v>
      </c>
      <c r="C121" s="163" t="str">
        <f>B65</f>
        <v>MÓDULO 3 – PROVISÃO PARA RESCISÃO</v>
      </c>
      <c r="D121" s="164"/>
      <c r="E121" s="164"/>
      <c r="F121" s="164"/>
      <c r="G121" s="164"/>
      <c r="H121" s="164"/>
      <c r="I121" s="165"/>
      <c r="J121" s="47">
        <f>J73</f>
        <v>0</v>
      </c>
      <c r="L121" s="25"/>
    </row>
    <row r="122" spans="2:12" ht="17.100000000000001" customHeight="1">
      <c r="B122" s="32" t="s">
        <v>12</v>
      </c>
      <c r="C122" s="163" t="str">
        <f>B75</f>
        <v>MÓDULO 4 – CUSTO DE REPOSIÇÃO DO PROFISSIONAL AUSENTE</v>
      </c>
      <c r="D122" s="164"/>
      <c r="E122" s="164"/>
      <c r="F122" s="164"/>
      <c r="G122" s="164"/>
      <c r="H122" s="164"/>
      <c r="I122" s="165"/>
      <c r="J122" s="47">
        <f>J96</f>
        <v>0</v>
      </c>
      <c r="L122" s="25"/>
    </row>
    <row r="123" spans="2:12" ht="17.100000000000001" customHeight="1">
      <c r="B123" s="32" t="s">
        <v>13</v>
      </c>
      <c r="C123" s="163" t="str">
        <f>B98</f>
        <v>MÓDULO 5 – INSUMOS DIVERSOS</v>
      </c>
      <c r="D123" s="164"/>
      <c r="E123" s="164"/>
      <c r="F123" s="164"/>
      <c r="G123" s="164"/>
      <c r="H123" s="164"/>
      <c r="I123" s="165"/>
      <c r="J123" s="47">
        <f>J103</f>
        <v>0</v>
      </c>
    </row>
    <row r="124" spans="2:12" ht="17.100000000000001" customHeight="1">
      <c r="B124" s="35"/>
      <c r="C124" s="160" t="s">
        <v>83</v>
      </c>
      <c r="D124" s="161"/>
      <c r="E124" s="161"/>
      <c r="F124" s="161"/>
      <c r="G124" s="161"/>
      <c r="H124" s="161"/>
      <c r="I124" s="162"/>
      <c r="J124" s="49">
        <f>SUM(J119:J123)</f>
        <v>0</v>
      </c>
      <c r="L124" s="24"/>
    </row>
    <row r="125" spans="2:12" ht="17.100000000000001" customHeight="1">
      <c r="B125" s="32" t="s">
        <v>14</v>
      </c>
      <c r="C125" s="163" t="str">
        <f>B105</f>
        <v>MÓDULO 6 – CUSTOS INDIRETOS, TRIBUTOS E LUCRO</v>
      </c>
      <c r="D125" s="164"/>
      <c r="E125" s="164"/>
      <c r="F125" s="164"/>
      <c r="G125" s="164"/>
      <c r="H125" s="164"/>
      <c r="I125" s="165"/>
      <c r="J125" s="36">
        <f>J114</f>
        <v>0</v>
      </c>
    </row>
    <row r="126" spans="2:12" ht="17.100000000000001" customHeight="1">
      <c r="B126" s="166" t="s">
        <v>84</v>
      </c>
      <c r="C126" s="167"/>
      <c r="D126" s="167"/>
      <c r="E126" s="167"/>
      <c r="F126" s="167"/>
      <c r="G126" s="167"/>
      <c r="H126" s="167"/>
      <c r="I126" s="168"/>
      <c r="J126" s="49">
        <f>J124+J125</f>
        <v>0</v>
      </c>
      <c r="L126" s="62"/>
    </row>
    <row r="127" spans="2:12">
      <c r="J127" s="24"/>
    </row>
    <row r="128" spans="2:12" ht="13.5" hidden="1" thickBot="1">
      <c r="B128" s="6"/>
      <c r="C128" s="133" t="s">
        <v>25</v>
      </c>
      <c r="D128" s="133"/>
      <c r="E128" s="133"/>
      <c r="F128" s="133"/>
      <c r="G128" s="133"/>
      <c r="H128" s="133"/>
      <c r="I128" s="3"/>
      <c r="J128" s="3"/>
    </row>
    <row r="129" spans="2:10" ht="40.5" hidden="1" customHeight="1">
      <c r="B129" s="169" t="s">
        <v>27</v>
      </c>
      <c r="C129" s="170"/>
      <c r="D129" s="169" t="s">
        <v>28</v>
      </c>
      <c r="E129" s="170"/>
      <c r="F129" s="169" t="s">
        <v>30</v>
      </c>
      <c r="G129" s="170"/>
      <c r="H129" s="21" t="s">
        <v>29</v>
      </c>
      <c r="I129" s="22" t="s">
        <v>26</v>
      </c>
      <c r="J129" s="7" t="s">
        <v>0</v>
      </c>
    </row>
    <row r="130" spans="2:10" hidden="1">
      <c r="B130" s="155" t="s">
        <v>31</v>
      </c>
      <c r="C130" s="156"/>
      <c r="D130" s="157" t="s">
        <v>35</v>
      </c>
      <c r="E130" s="158"/>
      <c r="F130" s="159"/>
      <c r="G130" s="156"/>
      <c r="H130" s="11" t="s">
        <v>35</v>
      </c>
      <c r="I130" s="17"/>
      <c r="J130" s="14">
        <v>0</v>
      </c>
    </row>
    <row r="131" spans="2:10" hidden="1">
      <c r="B131" s="152" t="s">
        <v>32</v>
      </c>
      <c r="C131" s="147"/>
      <c r="D131" s="153" t="s">
        <v>35</v>
      </c>
      <c r="E131" s="154"/>
      <c r="F131" s="146"/>
      <c r="G131" s="147"/>
      <c r="H131" s="4" t="s">
        <v>35</v>
      </c>
      <c r="I131" s="18"/>
      <c r="J131" s="15">
        <v>0</v>
      </c>
    </row>
    <row r="132" spans="2:10" hidden="1">
      <c r="B132" s="152" t="s">
        <v>33</v>
      </c>
      <c r="C132" s="147"/>
      <c r="D132" s="153" t="s">
        <v>35</v>
      </c>
      <c r="E132" s="154"/>
      <c r="F132" s="146"/>
      <c r="G132" s="147"/>
      <c r="H132" s="4" t="s">
        <v>35</v>
      </c>
      <c r="I132" s="18"/>
      <c r="J132" s="15">
        <v>0</v>
      </c>
    </row>
    <row r="133" spans="2:10" hidden="1">
      <c r="B133" s="152" t="s">
        <v>34</v>
      </c>
      <c r="C133" s="147"/>
      <c r="D133" s="153" t="s">
        <v>35</v>
      </c>
      <c r="E133" s="154"/>
      <c r="F133" s="146"/>
      <c r="G133" s="147"/>
      <c r="H133" s="4" t="s">
        <v>35</v>
      </c>
      <c r="I133" s="18"/>
      <c r="J133" s="15">
        <v>0</v>
      </c>
    </row>
    <row r="134" spans="2:10" hidden="1">
      <c r="B134" s="144"/>
      <c r="C134" s="145"/>
      <c r="D134" s="146"/>
      <c r="E134" s="147"/>
      <c r="F134" s="146"/>
      <c r="G134" s="147"/>
      <c r="H134" s="12"/>
      <c r="I134" s="19"/>
      <c r="J134" s="15"/>
    </row>
    <row r="135" spans="2:10" ht="13.5" hidden="1" thickBot="1">
      <c r="B135" s="148"/>
      <c r="C135" s="149"/>
      <c r="D135" s="150"/>
      <c r="E135" s="151"/>
      <c r="F135" s="150"/>
      <c r="G135" s="151"/>
      <c r="H135" s="13"/>
      <c r="I135" s="20"/>
      <c r="J135" s="16"/>
    </row>
    <row r="136" spans="2:10" ht="13.5" hidden="1" thickBot="1">
      <c r="B136" s="130" t="s">
        <v>36</v>
      </c>
      <c r="C136" s="131"/>
      <c r="D136" s="131"/>
      <c r="E136" s="131"/>
      <c r="F136" s="131"/>
      <c r="G136" s="131"/>
      <c r="H136" s="131"/>
      <c r="I136" s="132"/>
      <c r="J136" s="5">
        <f>SUM(J134:J135)</f>
        <v>0</v>
      </c>
    </row>
    <row r="137" spans="2:10" hidden="1"/>
    <row r="138" spans="2:10" ht="13.5" hidden="1" thickBot="1">
      <c r="B138" s="6" t="s">
        <v>37</v>
      </c>
      <c r="C138" s="133" t="s">
        <v>38</v>
      </c>
      <c r="D138" s="133"/>
      <c r="E138" s="133"/>
      <c r="F138" s="133"/>
      <c r="G138" s="133"/>
      <c r="H138" s="133"/>
      <c r="I138" s="3"/>
      <c r="J138" s="3"/>
    </row>
    <row r="139" spans="2:10" ht="13.5" hidden="1" thickBot="1">
      <c r="B139" s="130" t="s">
        <v>39</v>
      </c>
      <c r="C139" s="131"/>
      <c r="D139" s="131"/>
      <c r="E139" s="131"/>
      <c r="F139" s="131"/>
      <c r="G139" s="131"/>
      <c r="H139" s="131"/>
      <c r="I139" s="131"/>
      <c r="J139" s="134"/>
    </row>
    <row r="140" spans="2:10" ht="13.5" hidden="1" thickBot="1">
      <c r="B140" s="23"/>
      <c r="C140" s="135" t="s">
        <v>40</v>
      </c>
      <c r="D140" s="136"/>
      <c r="E140" s="136"/>
      <c r="F140" s="136"/>
      <c r="G140" s="136"/>
      <c r="H140" s="136"/>
      <c r="I140" s="137"/>
      <c r="J140" s="7" t="s">
        <v>0</v>
      </c>
    </row>
    <row r="141" spans="2:10" hidden="1">
      <c r="B141" s="2" t="s">
        <v>9</v>
      </c>
      <c r="C141" s="138" t="s">
        <v>41</v>
      </c>
      <c r="D141" s="139"/>
      <c r="E141" s="139"/>
      <c r="F141" s="139"/>
      <c r="G141" s="139"/>
      <c r="H141" s="139"/>
      <c r="I141" s="140"/>
      <c r="J141" s="10">
        <f>J110</f>
        <v>0</v>
      </c>
    </row>
    <row r="142" spans="2:10" hidden="1">
      <c r="B142" s="8" t="s">
        <v>10</v>
      </c>
      <c r="C142" s="141" t="s">
        <v>42</v>
      </c>
      <c r="D142" s="142"/>
      <c r="E142" s="142"/>
      <c r="F142" s="142"/>
      <c r="G142" s="142"/>
      <c r="H142" s="142"/>
      <c r="I142" s="143"/>
      <c r="J142" s="9" t="e">
        <f>#REF!</f>
        <v>#REF!</v>
      </c>
    </row>
    <row r="143" spans="2:10" ht="13.5" hidden="1" thickBot="1">
      <c r="B143" s="8" t="s">
        <v>11</v>
      </c>
      <c r="C143" s="124" t="s">
        <v>43</v>
      </c>
      <c r="D143" s="125"/>
      <c r="E143" s="125"/>
      <c r="F143" s="125"/>
      <c r="G143" s="125"/>
      <c r="H143" s="125"/>
      <c r="I143" s="126"/>
      <c r="J143" s="9">
        <f>J114</f>
        <v>0</v>
      </c>
    </row>
    <row r="144" spans="2:10" ht="13.5" hidden="1" thickBot="1">
      <c r="B144" s="127" t="s">
        <v>19</v>
      </c>
      <c r="C144" s="128"/>
      <c r="D144" s="128"/>
      <c r="E144" s="128"/>
      <c r="F144" s="128"/>
      <c r="G144" s="128"/>
      <c r="H144" s="128"/>
      <c r="I144" s="129"/>
      <c r="J144" s="5" t="e">
        <f>SUM(J141:J143)</f>
        <v>#REF!</v>
      </c>
    </row>
    <row r="145" spans="2:3" hidden="1">
      <c r="B145" s="6" t="s">
        <v>18</v>
      </c>
      <c r="C145" t="s">
        <v>44</v>
      </c>
    </row>
    <row r="146" spans="2:3" hidden="1"/>
  </sheetData>
  <mergeCells count="136">
    <mergeCell ref="C143:I143"/>
    <mergeCell ref="B144:I144"/>
    <mergeCell ref="C10:I10"/>
    <mergeCell ref="A21:I21"/>
    <mergeCell ref="C22:I22"/>
    <mergeCell ref="C9:I9"/>
    <mergeCell ref="B136:I136"/>
    <mergeCell ref="C138:H138"/>
    <mergeCell ref="B139:J139"/>
    <mergeCell ref="C140:I140"/>
    <mergeCell ref="C141:I141"/>
    <mergeCell ref="C142:I142"/>
    <mergeCell ref="B134:C134"/>
    <mergeCell ref="D134:E134"/>
    <mergeCell ref="F134:G134"/>
    <mergeCell ref="B135:C135"/>
    <mergeCell ref="D135:E135"/>
    <mergeCell ref="F135:G135"/>
    <mergeCell ref="B132:C132"/>
    <mergeCell ref="D132:E132"/>
    <mergeCell ref="F132:G132"/>
    <mergeCell ref="B133:C133"/>
    <mergeCell ref="D133:E133"/>
    <mergeCell ref="F133:G133"/>
    <mergeCell ref="B130:C130"/>
    <mergeCell ref="D130:E130"/>
    <mergeCell ref="F130:G130"/>
    <mergeCell ref="B131:C131"/>
    <mergeCell ref="D131:E131"/>
    <mergeCell ref="F131:G131"/>
    <mergeCell ref="C124:I124"/>
    <mergeCell ref="C125:I125"/>
    <mergeCell ref="B126:I126"/>
    <mergeCell ref="C128:H128"/>
    <mergeCell ref="B129:C129"/>
    <mergeCell ref="D129:E129"/>
    <mergeCell ref="F129:G129"/>
    <mergeCell ref="B118:I118"/>
    <mergeCell ref="C119:I119"/>
    <mergeCell ref="C120:I120"/>
    <mergeCell ref="C121:I121"/>
    <mergeCell ref="C122:I122"/>
    <mergeCell ref="C123:I123"/>
    <mergeCell ref="C111:H111"/>
    <mergeCell ref="C112:H112"/>
    <mergeCell ref="C113:H113"/>
    <mergeCell ref="B114:H114"/>
    <mergeCell ref="C115:J115"/>
    <mergeCell ref="B117:J117"/>
    <mergeCell ref="B105:J105"/>
    <mergeCell ref="B106:H106"/>
    <mergeCell ref="C107:H107"/>
    <mergeCell ref="C108:H108"/>
    <mergeCell ref="C109:H109"/>
    <mergeCell ref="C110:H110"/>
    <mergeCell ref="C99:I99"/>
    <mergeCell ref="C100:I100"/>
    <mergeCell ref="C101:I101"/>
    <mergeCell ref="C102:I102"/>
    <mergeCell ref="B103:I103"/>
    <mergeCell ref="B104:J104"/>
    <mergeCell ref="B91:I91"/>
    <mergeCell ref="B92:J92"/>
    <mergeCell ref="B93:I93"/>
    <mergeCell ref="B96:I96"/>
    <mergeCell ref="B97:J97"/>
    <mergeCell ref="B98:I98"/>
    <mergeCell ref="B83:H83"/>
    <mergeCell ref="B85:D85"/>
    <mergeCell ref="C86:H86"/>
    <mergeCell ref="B87:H87"/>
    <mergeCell ref="B88:J88"/>
    <mergeCell ref="B89:I89"/>
    <mergeCell ref="C77:H77"/>
    <mergeCell ref="C78:H78"/>
    <mergeCell ref="C79:H79"/>
    <mergeCell ref="C80:H80"/>
    <mergeCell ref="C81:H81"/>
    <mergeCell ref="C82:H82"/>
    <mergeCell ref="C71:H71"/>
    <mergeCell ref="C72:H72"/>
    <mergeCell ref="B73:H73"/>
    <mergeCell ref="B74:J74"/>
    <mergeCell ref="B75:J75"/>
    <mergeCell ref="B76:H76"/>
    <mergeCell ref="B65:J65"/>
    <mergeCell ref="B66:H66"/>
    <mergeCell ref="C67:H67"/>
    <mergeCell ref="C68:H68"/>
    <mergeCell ref="C69:H69"/>
    <mergeCell ref="C70:H70"/>
    <mergeCell ref="C53:I53"/>
    <mergeCell ref="C56:I56"/>
    <mergeCell ref="B57:I57"/>
    <mergeCell ref="B58:J58"/>
    <mergeCell ref="B59:I59"/>
    <mergeCell ref="B64:J64"/>
    <mergeCell ref="C44:H44"/>
    <mergeCell ref="C45:H45"/>
    <mergeCell ref="B46:H46"/>
    <mergeCell ref="B47:J47"/>
    <mergeCell ref="B48:I48"/>
    <mergeCell ref="C52:I52"/>
    <mergeCell ref="C38:H38"/>
    <mergeCell ref="C39:H39"/>
    <mergeCell ref="C40:H40"/>
    <mergeCell ref="C41:H41"/>
    <mergeCell ref="C42:H42"/>
    <mergeCell ref="C43:H43"/>
    <mergeCell ref="B35:H35"/>
    <mergeCell ref="B36:J36"/>
    <mergeCell ref="B37:H37"/>
    <mergeCell ref="C24:I24"/>
    <mergeCell ref="C25:I25"/>
    <mergeCell ref="C27:I27"/>
    <mergeCell ref="C28:I28"/>
    <mergeCell ref="B29:I29"/>
    <mergeCell ref="B31:J31"/>
    <mergeCell ref="B20:J20"/>
    <mergeCell ref="C8:I8"/>
    <mergeCell ref="B13:J13"/>
    <mergeCell ref="C14:I14"/>
    <mergeCell ref="C15:I15"/>
    <mergeCell ref="C16:I16"/>
    <mergeCell ref="B32:H32"/>
    <mergeCell ref="C33:H33"/>
    <mergeCell ref="C34:H34"/>
    <mergeCell ref="B1:J1"/>
    <mergeCell ref="B2:J2"/>
    <mergeCell ref="B4:J4"/>
    <mergeCell ref="C5:I5"/>
    <mergeCell ref="C6:I6"/>
    <mergeCell ref="C7:I7"/>
    <mergeCell ref="C17:I17"/>
    <mergeCell ref="C18:I18"/>
    <mergeCell ref="C19:I19"/>
  </mergeCells>
  <pageMargins left="0.39370078740157483" right="0.19685039370078741" top="0.59055118110236227" bottom="0.39370078740157483" header="0.15748031496062992" footer="0.15748031496062992"/>
  <pageSetup paperSize="9" scale="80" firstPageNumber="0" orientation="portrait" horizontalDpi="300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01445-EAD9-4C32-AD23-904091DF2D91}">
  <sheetPr>
    <tabColor indexed="13"/>
  </sheetPr>
  <dimension ref="A1:M146"/>
  <sheetViews>
    <sheetView showGridLines="0" topLeftCell="A88" zoomScale="118" zoomScaleNormal="118" zoomScalePageLayoutView="118" workbookViewId="0">
      <selection activeCell="J119" sqref="J119"/>
    </sheetView>
  </sheetViews>
  <sheetFormatPr defaultColWidth="8.85546875" defaultRowHeight="12.75"/>
  <cols>
    <col min="1" max="1" width="8.85546875" style="97"/>
    <col min="2" max="2" width="7.7109375" customWidth="1"/>
    <col min="6" max="6" width="10.85546875" bestFit="1" customWidth="1"/>
    <col min="8" max="8" width="47" customWidth="1"/>
    <col min="9" max="9" width="16.85546875" customWidth="1"/>
    <col min="10" max="10" width="14.42578125" customWidth="1"/>
    <col min="11" max="11" width="5" customWidth="1"/>
    <col min="12" max="12" width="17" customWidth="1"/>
    <col min="13" max="13" width="15.85546875" customWidth="1"/>
    <col min="14" max="14" width="9.42578125" bestFit="1" customWidth="1"/>
  </cols>
  <sheetData>
    <row r="1" spans="2:10">
      <c r="B1" s="215"/>
      <c r="C1" s="215"/>
      <c r="D1" s="215"/>
      <c r="E1" s="215"/>
      <c r="F1" s="215"/>
      <c r="G1" s="215"/>
      <c r="H1" s="215"/>
      <c r="I1" s="215"/>
      <c r="J1" s="215"/>
    </row>
    <row r="2" spans="2:10">
      <c r="B2" s="216"/>
      <c r="C2" s="216"/>
      <c r="D2" s="216"/>
      <c r="E2" s="216"/>
      <c r="F2" s="216"/>
      <c r="G2" s="216"/>
      <c r="H2" s="216"/>
      <c r="I2" s="216"/>
      <c r="J2" s="216"/>
    </row>
    <row r="3" spans="2:10">
      <c r="B3" s="1"/>
      <c r="C3" s="1"/>
      <c r="D3" s="1"/>
      <c r="E3" s="1"/>
      <c r="F3" s="1"/>
      <c r="G3" s="1"/>
      <c r="H3" s="1"/>
      <c r="I3" s="1"/>
      <c r="J3" s="1"/>
    </row>
    <row r="4" spans="2:10" ht="17.100000000000001" customHeight="1">
      <c r="B4" s="212" t="s">
        <v>154</v>
      </c>
      <c r="C4" s="213"/>
      <c r="D4" s="213"/>
      <c r="E4" s="213"/>
      <c r="F4" s="213"/>
      <c r="G4" s="213"/>
      <c r="H4" s="213"/>
      <c r="I4" s="213"/>
      <c r="J4" s="214"/>
    </row>
    <row r="5" spans="2:10" ht="17.100000000000001" customHeight="1">
      <c r="B5" s="30" t="s">
        <v>9</v>
      </c>
      <c r="C5" s="171" t="s">
        <v>153</v>
      </c>
      <c r="D5" s="172"/>
      <c r="E5" s="172"/>
      <c r="F5" s="172"/>
      <c r="G5" s="172"/>
      <c r="H5" s="172"/>
      <c r="I5" s="173"/>
      <c r="J5" s="31"/>
    </row>
    <row r="6" spans="2:10" ht="17.100000000000001" customHeight="1">
      <c r="B6" s="30" t="s">
        <v>10</v>
      </c>
      <c r="C6" s="171" t="s">
        <v>152</v>
      </c>
      <c r="D6" s="172"/>
      <c r="E6" s="172"/>
      <c r="F6" s="172"/>
      <c r="G6" s="172"/>
      <c r="H6" s="172"/>
      <c r="I6" s="173"/>
      <c r="J6" s="32" t="s">
        <v>209</v>
      </c>
    </row>
    <row r="7" spans="2:10" ht="17.100000000000001" customHeight="1">
      <c r="B7" s="30" t="s">
        <v>11</v>
      </c>
      <c r="C7" s="171" t="s">
        <v>190</v>
      </c>
      <c r="D7" s="172"/>
      <c r="E7" s="172"/>
      <c r="F7" s="172"/>
      <c r="G7" s="172"/>
      <c r="H7" s="172"/>
      <c r="I7" s="173"/>
      <c r="J7" s="32" t="s">
        <v>195</v>
      </c>
    </row>
    <row r="8" spans="2:10" ht="17.100000000000001" customHeight="1">
      <c r="B8" s="32" t="s">
        <v>12</v>
      </c>
      <c r="C8" s="171" t="s">
        <v>191</v>
      </c>
      <c r="D8" s="172"/>
      <c r="E8" s="172"/>
      <c r="F8" s="172"/>
      <c r="G8" s="172"/>
      <c r="H8" s="172"/>
      <c r="I8" s="173"/>
      <c r="J8" s="32" t="s">
        <v>192</v>
      </c>
    </row>
    <row r="9" spans="2:10" ht="17.100000000000001" customHeight="1">
      <c r="B9" s="32" t="s">
        <v>13</v>
      </c>
      <c r="C9" s="171" t="s">
        <v>149</v>
      </c>
      <c r="D9" s="172"/>
      <c r="E9" s="172"/>
      <c r="F9" s="172"/>
      <c r="G9" s="172"/>
      <c r="H9" s="172"/>
      <c r="I9" s="173"/>
      <c r="J9" s="32">
        <v>24</v>
      </c>
    </row>
    <row r="10" spans="2:10" ht="17.100000000000001" customHeight="1">
      <c r="B10" s="32" t="s">
        <v>14</v>
      </c>
      <c r="C10" s="171" t="s">
        <v>202</v>
      </c>
      <c r="D10" s="172"/>
      <c r="E10" s="172"/>
      <c r="F10" s="172"/>
      <c r="G10" s="172"/>
      <c r="H10" s="172"/>
      <c r="I10" s="173"/>
      <c r="J10" s="32">
        <v>1</v>
      </c>
    </row>
    <row r="11" spans="2:10" ht="17.100000000000001" customHeight="1">
      <c r="B11" s="33"/>
      <c r="C11" s="34"/>
      <c r="D11" s="34"/>
      <c r="E11" s="34"/>
      <c r="F11" s="34"/>
      <c r="G11" s="34"/>
      <c r="H11" s="34"/>
      <c r="I11" s="33"/>
      <c r="J11" s="33"/>
    </row>
    <row r="12" spans="2:10" ht="17.100000000000001" customHeight="1">
      <c r="B12" s="33"/>
      <c r="C12" s="34"/>
      <c r="D12" s="34"/>
      <c r="E12" s="34"/>
      <c r="F12" s="34"/>
      <c r="G12" s="34"/>
      <c r="H12" s="34"/>
      <c r="I12" s="33"/>
      <c r="J12" s="33"/>
    </row>
    <row r="13" spans="2:10" ht="17.100000000000001" customHeight="1">
      <c r="B13" s="212" t="s">
        <v>49</v>
      </c>
      <c r="C13" s="213"/>
      <c r="D13" s="213"/>
      <c r="E13" s="213"/>
      <c r="F13" s="213"/>
      <c r="G13" s="213"/>
      <c r="H13" s="213"/>
      <c r="I13" s="213"/>
      <c r="J13" s="214"/>
    </row>
    <row r="14" spans="2:10" ht="17.100000000000001" customHeight="1">
      <c r="B14" s="30">
        <v>1</v>
      </c>
      <c r="C14" s="163" t="s">
        <v>8</v>
      </c>
      <c r="D14" s="164"/>
      <c r="E14" s="164"/>
      <c r="F14" s="164"/>
      <c r="G14" s="164"/>
      <c r="H14" s="164"/>
      <c r="I14" s="165"/>
      <c r="J14" s="32" t="s">
        <v>186</v>
      </c>
    </row>
    <row r="15" spans="2:10" ht="17.100000000000001" customHeight="1">
      <c r="B15" s="30">
        <v>2</v>
      </c>
      <c r="C15" s="171" t="s">
        <v>50</v>
      </c>
      <c r="D15" s="172"/>
      <c r="E15" s="172"/>
      <c r="F15" s="172"/>
      <c r="G15" s="172"/>
      <c r="H15" s="172"/>
      <c r="I15" s="173"/>
      <c r="J15" s="35" t="s">
        <v>185</v>
      </c>
    </row>
    <row r="16" spans="2:10" ht="17.100000000000001" customHeight="1">
      <c r="B16" s="30">
        <v>3</v>
      </c>
      <c r="C16" s="163" t="s">
        <v>7</v>
      </c>
      <c r="D16" s="164"/>
      <c r="E16" s="164"/>
      <c r="F16" s="164"/>
      <c r="G16" s="164"/>
      <c r="H16" s="164"/>
      <c r="I16" s="165"/>
      <c r="J16" s="112">
        <v>11202.84</v>
      </c>
    </row>
    <row r="17" spans="1:10" ht="17.100000000000001" customHeight="1">
      <c r="A17"/>
      <c r="B17" s="30">
        <v>4</v>
      </c>
      <c r="C17" s="163" t="s">
        <v>6</v>
      </c>
      <c r="D17" s="164"/>
      <c r="E17" s="164"/>
      <c r="F17" s="164"/>
      <c r="G17" s="164"/>
      <c r="H17" s="164"/>
      <c r="I17" s="165"/>
      <c r="J17" s="32" t="s">
        <v>186</v>
      </c>
    </row>
    <row r="18" spans="1:10" ht="17.100000000000001" customHeight="1">
      <c r="A18"/>
      <c r="B18" s="30">
        <v>5</v>
      </c>
      <c r="C18" s="171" t="s">
        <v>194</v>
      </c>
      <c r="D18" s="164"/>
      <c r="E18" s="164"/>
      <c r="F18" s="164"/>
      <c r="G18" s="164"/>
      <c r="H18" s="164"/>
      <c r="I18" s="165"/>
      <c r="J18" s="32" t="s">
        <v>193</v>
      </c>
    </row>
    <row r="19" spans="1:10" ht="17.100000000000001" customHeight="1">
      <c r="A19"/>
      <c r="B19" s="30">
        <v>6</v>
      </c>
      <c r="C19" s="171" t="s">
        <v>183</v>
      </c>
      <c r="D19" s="164"/>
      <c r="E19" s="164"/>
      <c r="F19" s="164"/>
      <c r="G19" s="164"/>
      <c r="H19" s="164"/>
      <c r="I19" s="165"/>
      <c r="J19" s="111" t="s">
        <v>184</v>
      </c>
    </row>
    <row r="20" spans="1:10" ht="17.100000000000001" customHeight="1">
      <c r="A20"/>
      <c r="B20" s="167" t="s">
        <v>103</v>
      </c>
      <c r="C20" s="209"/>
      <c r="D20" s="209"/>
      <c r="E20" s="209"/>
      <c r="F20" s="209"/>
      <c r="G20" s="209"/>
      <c r="H20" s="209"/>
      <c r="I20" s="209"/>
      <c r="J20" s="209"/>
    </row>
    <row r="21" spans="1:10" ht="29.25" customHeight="1">
      <c r="A21" s="224" t="s">
        <v>24</v>
      </c>
      <c r="B21" s="224"/>
      <c r="C21" s="224"/>
      <c r="D21" s="224"/>
      <c r="E21" s="224"/>
      <c r="F21" s="224"/>
      <c r="G21" s="224"/>
      <c r="H21" s="224"/>
      <c r="I21" s="225"/>
      <c r="J21" s="98" t="s">
        <v>87</v>
      </c>
    </row>
    <row r="22" spans="1:10" ht="17.100000000000001" customHeight="1">
      <c r="A22"/>
      <c r="B22" s="99" t="s">
        <v>9</v>
      </c>
      <c r="C22" s="206" t="s">
        <v>182</v>
      </c>
      <c r="D22" s="207"/>
      <c r="E22" s="207"/>
      <c r="F22" s="207"/>
      <c r="G22" s="207"/>
      <c r="H22" s="207"/>
      <c r="I22" s="208"/>
      <c r="J22" s="102">
        <v>1018.4</v>
      </c>
    </row>
    <row r="23" spans="1:10" ht="17.100000000000001" customHeight="1">
      <c r="A23"/>
      <c r="B23" s="99" t="s">
        <v>10</v>
      </c>
      <c r="C23" s="100" t="s">
        <v>51</v>
      </c>
      <c r="D23" s="101"/>
      <c r="E23" s="101"/>
      <c r="F23" s="101"/>
      <c r="G23" s="101"/>
      <c r="H23" s="101"/>
      <c r="I23" s="103"/>
      <c r="J23" s="104"/>
    </row>
    <row r="24" spans="1:10" ht="17.100000000000001" customHeight="1">
      <c r="A24"/>
      <c r="B24" s="99" t="s">
        <v>11</v>
      </c>
      <c r="C24" s="206" t="s">
        <v>52</v>
      </c>
      <c r="D24" s="207"/>
      <c r="E24" s="207"/>
      <c r="F24" s="207"/>
      <c r="G24" s="207"/>
      <c r="H24" s="207"/>
      <c r="I24" s="208"/>
      <c r="J24" s="104"/>
    </row>
    <row r="25" spans="1:10" ht="17.100000000000001" customHeight="1">
      <c r="A25"/>
      <c r="B25" s="99" t="s">
        <v>12</v>
      </c>
      <c r="C25" s="206" t="s">
        <v>1</v>
      </c>
      <c r="D25" s="207"/>
      <c r="E25" s="207"/>
      <c r="F25" s="207"/>
      <c r="G25" s="207"/>
      <c r="H25" s="207"/>
      <c r="I25" s="208"/>
      <c r="J25" s="104"/>
    </row>
    <row r="26" spans="1:10" ht="17.100000000000001" customHeight="1">
      <c r="A26"/>
      <c r="B26" s="99" t="s">
        <v>13</v>
      </c>
      <c r="C26" s="100" t="s">
        <v>53</v>
      </c>
      <c r="D26" s="101"/>
      <c r="E26" s="101"/>
      <c r="F26" s="101"/>
      <c r="G26" s="101"/>
      <c r="H26" s="101"/>
      <c r="I26" s="91"/>
      <c r="J26" s="104"/>
    </row>
    <row r="27" spans="1:10" ht="17.100000000000001" customHeight="1">
      <c r="A27"/>
      <c r="B27" s="99" t="s">
        <v>14</v>
      </c>
      <c r="C27" s="206" t="s">
        <v>104</v>
      </c>
      <c r="D27" s="207"/>
      <c r="E27" s="207"/>
      <c r="F27" s="207"/>
      <c r="G27" s="207"/>
      <c r="H27" s="207"/>
      <c r="I27" s="208"/>
      <c r="J27" s="104"/>
    </row>
    <row r="28" spans="1:10" ht="17.100000000000001" customHeight="1">
      <c r="A28"/>
      <c r="B28" s="99" t="s">
        <v>15</v>
      </c>
      <c r="C28" s="206" t="s">
        <v>212</v>
      </c>
      <c r="D28" s="207"/>
      <c r="E28" s="207"/>
      <c r="F28" s="207"/>
      <c r="G28" s="207"/>
      <c r="H28" s="207"/>
      <c r="I28" s="208"/>
      <c r="J28" s="104"/>
    </row>
    <row r="29" spans="1:10" ht="17.100000000000001" customHeight="1">
      <c r="A29"/>
      <c r="B29" s="160" t="s">
        <v>102</v>
      </c>
      <c r="C29" s="161"/>
      <c r="D29" s="161"/>
      <c r="E29" s="161"/>
      <c r="F29" s="161"/>
      <c r="G29" s="161"/>
      <c r="H29" s="161"/>
      <c r="I29" s="162"/>
      <c r="J29" s="78">
        <f>SUM(J22:J27)</f>
        <v>1018.4</v>
      </c>
    </row>
    <row r="30" spans="1:10" ht="17.100000000000001" customHeight="1">
      <c r="A30"/>
      <c r="B30" s="38"/>
      <c r="C30" s="76" t="s">
        <v>105</v>
      </c>
      <c r="D30" s="38"/>
      <c r="E30" s="38"/>
      <c r="F30" s="38"/>
      <c r="G30" s="38"/>
      <c r="H30" s="38"/>
      <c r="I30" s="38"/>
      <c r="J30" s="39"/>
    </row>
    <row r="31" spans="1:10" ht="17.100000000000001" customHeight="1">
      <c r="A31"/>
      <c r="B31" s="178" t="s">
        <v>54</v>
      </c>
      <c r="C31" s="179"/>
      <c r="D31" s="179"/>
      <c r="E31" s="179"/>
      <c r="F31" s="179"/>
      <c r="G31" s="179"/>
      <c r="H31" s="179"/>
      <c r="I31" s="179"/>
      <c r="J31" s="180"/>
    </row>
    <row r="32" spans="1:10" ht="17.100000000000001" customHeight="1">
      <c r="A32"/>
      <c r="B32" s="166" t="s">
        <v>88</v>
      </c>
      <c r="C32" s="167"/>
      <c r="D32" s="167"/>
      <c r="E32" s="167"/>
      <c r="F32" s="167"/>
      <c r="G32" s="167"/>
      <c r="H32" s="168"/>
      <c r="I32" s="35" t="s">
        <v>2</v>
      </c>
      <c r="J32" s="32" t="s">
        <v>87</v>
      </c>
    </row>
    <row r="33" spans="2:13" ht="17.100000000000001" customHeight="1">
      <c r="B33" s="35" t="s">
        <v>9</v>
      </c>
      <c r="C33" s="171" t="s">
        <v>56</v>
      </c>
      <c r="D33" s="172"/>
      <c r="E33" s="172"/>
      <c r="F33" s="172"/>
      <c r="G33" s="172"/>
      <c r="H33" s="173"/>
      <c r="I33" s="40">
        <v>8.3299999999999999E-2</v>
      </c>
      <c r="J33" s="36"/>
    </row>
    <row r="34" spans="2:13" ht="17.100000000000001" customHeight="1">
      <c r="B34" s="35" t="s">
        <v>10</v>
      </c>
      <c r="C34" s="171" t="s">
        <v>85</v>
      </c>
      <c r="D34" s="172"/>
      <c r="E34" s="172"/>
      <c r="F34" s="172"/>
      <c r="G34" s="172"/>
      <c r="H34" s="173"/>
      <c r="I34" s="41">
        <v>0.1111</v>
      </c>
      <c r="J34" s="36"/>
    </row>
    <row r="35" spans="2:13" ht="17.100000000000001" customHeight="1">
      <c r="B35" s="203" t="s">
        <v>101</v>
      </c>
      <c r="C35" s="204"/>
      <c r="D35" s="204"/>
      <c r="E35" s="204"/>
      <c r="F35" s="204"/>
      <c r="G35" s="204"/>
      <c r="H35" s="205"/>
      <c r="I35" s="117">
        <f>SUM(I33:I34)</f>
        <v>0.19440000000000002</v>
      </c>
      <c r="J35" s="79">
        <f>SUM(J33:J34)</f>
        <v>0</v>
      </c>
    </row>
    <row r="36" spans="2:13" ht="17.100000000000001" customHeight="1">
      <c r="B36" s="184"/>
      <c r="C36" s="184"/>
      <c r="D36" s="184"/>
      <c r="E36" s="184"/>
      <c r="F36" s="184"/>
      <c r="G36" s="184"/>
      <c r="H36" s="184"/>
      <c r="I36" s="184"/>
      <c r="J36" s="184"/>
    </row>
    <row r="37" spans="2:13" ht="17.100000000000001" customHeight="1">
      <c r="B37" s="166" t="s">
        <v>66</v>
      </c>
      <c r="C37" s="167"/>
      <c r="D37" s="167"/>
      <c r="E37" s="167"/>
      <c r="F37" s="167"/>
      <c r="G37" s="167"/>
      <c r="H37" s="168"/>
      <c r="I37" s="35" t="s">
        <v>2</v>
      </c>
      <c r="J37" s="35" t="s">
        <v>87</v>
      </c>
      <c r="L37" s="28"/>
      <c r="M37" s="27"/>
    </row>
    <row r="38" spans="2:13" ht="17.100000000000001" customHeight="1">
      <c r="B38" s="51" t="s">
        <v>9</v>
      </c>
      <c r="C38" s="171" t="s">
        <v>59</v>
      </c>
      <c r="D38" s="172"/>
      <c r="E38" s="172"/>
      <c r="F38" s="172"/>
      <c r="G38" s="172"/>
      <c r="H38" s="173"/>
      <c r="I38" s="56">
        <v>0.1</v>
      </c>
      <c r="J38" s="57"/>
      <c r="L38" s="29"/>
      <c r="M38" s="27"/>
    </row>
    <row r="39" spans="2:13" ht="17.100000000000001" customHeight="1">
      <c r="B39" s="35" t="s">
        <v>10</v>
      </c>
      <c r="C39" s="171" t="s">
        <v>60</v>
      </c>
      <c r="D39" s="172"/>
      <c r="E39" s="172"/>
      <c r="F39" s="172"/>
      <c r="G39" s="172"/>
      <c r="H39" s="173"/>
      <c r="I39" s="40">
        <v>2.5000000000000001E-2</v>
      </c>
      <c r="J39" s="57"/>
      <c r="L39" s="28"/>
    </row>
    <row r="40" spans="2:13" ht="17.100000000000001" customHeight="1">
      <c r="B40" s="35" t="s">
        <v>11</v>
      </c>
      <c r="C40" s="171" t="s">
        <v>61</v>
      </c>
      <c r="D40" s="172"/>
      <c r="E40" s="172"/>
      <c r="F40" s="172"/>
      <c r="G40" s="172"/>
      <c r="H40" s="173"/>
      <c r="I40" s="40">
        <v>0.03</v>
      </c>
      <c r="J40" s="57"/>
      <c r="L40" s="28"/>
    </row>
    <row r="41" spans="2:13" ht="17.100000000000001" customHeight="1">
      <c r="B41" s="35" t="s">
        <v>12</v>
      </c>
      <c r="C41" s="171" t="s">
        <v>58</v>
      </c>
      <c r="D41" s="172"/>
      <c r="E41" s="172"/>
      <c r="F41" s="172"/>
      <c r="G41" s="172"/>
      <c r="H41" s="173"/>
      <c r="I41" s="40">
        <v>1.4999999999999999E-2</v>
      </c>
      <c r="J41" s="57"/>
    </row>
    <row r="42" spans="2:13" ht="17.100000000000001" customHeight="1">
      <c r="B42" s="35" t="s">
        <v>13</v>
      </c>
      <c r="C42" s="171" t="s">
        <v>62</v>
      </c>
      <c r="D42" s="172"/>
      <c r="E42" s="172"/>
      <c r="F42" s="172"/>
      <c r="G42" s="172"/>
      <c r="H42" s="173"/>
      <c r="I42" s="40">
        <v>0.01</v>
      </c>
      <c r="J42" s="57"/>
    </row>
    <row r="43" spans="2:13" ht="17.100000000000001" customHeight="1">
      <c r="B43" s="35" t="s">
        <v>14</v>
      </c>
      <c r="C43" s="171" t="s">
        <v>63</v>
      </c>
      <c r="D43" s="172"/>
      <c r="E43" s="172"/>
      <c r="F43" s="172"/>
      <c r="G43" s="172"/>
      <c r="H43" s="173"/>
      <c r="I43" s="40">
        <v>6.0000000000000001E-3</v>
      </c>
      <c r="J43" s="57"/>
    </row>
    <row r="44" spans="2:13" ht="17.100000000000001" customHeight="1">
      <c r="B44" s="35" t="s">
        <v>15</v>
      </c>
      <c r="C44" s="171" t="s">
        <v>64</v>
      </c>
      <c r="D44" s="172"/>
      <c r="E44" s="172"/>
      <c r="F44" s="172"/>
      <c r="G44" s="172"/>
      <c r="H44" s="173"/>
      <c r="I44" s="40">
        <v>2E-3</v>
      </c>
      <c r="J44" s="57"/>
    </row>
    <row r="45" spans="2:13" ht="17.100000000000001" customHeight="1">
      <c r="B45" s="52" t="s">
        <v>16</v>
      </c>
      <c r="C45" s="171" t="s">
        <v>65</v>
      </c>
      <c r="D45" s="172"/>
      <c r="E45" s="172"/>
      <c r="F45" s="172"/>
      <c r="G45" s="172"/>
      <c r="H45" s="173"/>
      <c r="I45" s="55">
        <v>0.08</v>
      </c>
      <c r="J45" s="57"/>
    </row>
    <row r="46" spans="2:13" ht="17.100000000000001" customHeight="1">
      <c r="B46" s="188" t="s">
        <v>106</v>
      </c>
      <c r="C46" s="189"/>
      <c r="D46" s="189"/>
      <c r="E46" s="189"/>
      <c r="F46" s="189"/>
      <c r="G46" s="189"/>
      <c r="H46" s="190"/>
      <c r="I46" s="117">
        <f>SUM(I38:I45)</f>
        <v>0.26800000000000002</v>
      </c>
      <c r="J46" s="79">
        <f>SUM(J38:J45)</f>
        <v>0</v>
      </c>
      <c r="L46" s="26"/>
    </row>
    <row r="47" spans="2:13" ht="17.100000000000001" customHeight="1">
      <c r="B47" s="184"/>
      <c r="C47" s="184"/>
      <c r="D47" s="184"/>
      <c r="E47" s="184"/>
      <c r="F47" s="184"/>
      <c r="G47" s="184"/>
      <c r="H47" s="184"/>
      <c r="I47" s="184"/>
      <c r="J47" s="184"/>
    </row>
    <row r="48" spans="2:13" ht="17.100000000000001" customHeight="1">
      <c r="B48" s="200" t="s">
        <v>67</v>
      </c>
      <c r="C48" s="201"/>
      <c r="D48" s="201"/>
      <c r="E48" s="201"/>
      <c r="F48" s="201"/>
      <c r="G48" s="201"/>
      <c r="H48" s="201"/>
      <c r="I48" s="202"/>
      <c r="J48" s="81" t="s">
        <v>87</v>
      </c>
    </row>
    <row r="49" spans="1:10" ht="17.100000000000001" customHeight="1">
      <c r="A49"/>
      <c r="B49" s="51" t="s">
        <v>9</v>
      </c>
      <c r="C49" s="68" t="s">
        <v>112</v>
      </c>
      <c r="D49" s="69"/>
      <c r="E49" s="69"/>
      <c r="F49" s="69"/>
      <c r="G49" s="69"/>
      <c r="H49" s="69"/>
      <c r="I49" s="82"/>
      <c r="J49" s="57">
        <f>ROUND(((I49*1)*3),2)</f>
        <v>0</v>
      </c>
    </row>
    <row r="50" spans="1:10" ht="17.100000000000001" customHeight="1">
      <c r="A50"/>
      <c r="B50" s="51" t="s">
        <v>110</v>
      </c>
      <c r="C50" s="68" t="s">
        <v>111</v>
      </c>
      <c r="D50" s="69"/>
      <c r="E50" s="69"/>
      <c r="F50" s="69"/>
      <c r="G50" s="69"/>
      <c r="H50" s="69"/>
      <c r="I50" s="73">
        <v>0.06</v>
      </c>
      <c r="J50" s="57"/>
    </row>
    <row r="51" spans="1:10" ht="17.100000000000001" customHeight="1">
      <c r="A51"/>
      <c r="B51" s="35" t="s">
        <v>10</v>
      </c>
      <c r="C51" s="83" t="s">
        <v>115</v>
      </c>
      <c r="D51" s="84"/>
      <c r="E51" s="84"/>
      <c r="F51" s="84"/>
      <c r="G51" s="84"/>
      <c r="H51" s="84"/>
      <c r="I51" s="86"/>
      <c r="J51" s="36">
        <f>ROUND((I51*3),2)</f>
        <v>0</v>
      </c>
    </row>
    <row r="52" spans="1:10" ht="17.100000000000001" customHeight="1">
      <c r="A52"/>
      <c r="B52" s="35" t="s">
        <v>11</v>
      </c>
      <c r="C52" s="171" t="s">
        <v>113</v>
      </c>
      <c r="D52" s="172"/>
      <c r="E52" s="172"/>
      <c r="F52" s="172"/>
      <c r="G52" s="172"/>
      <c r="H52" s="172"/>
      <c r="I52" s="173"/>
      <c r="J52" s="36"/>
    </row>
    <row r="53" spans="1:10" ht="17.100000000000001" customHeight="1">
      <c r="A53"/>
      <c r="B53" s="52" t="s">
        <v>12</v>
      </c>
      <c r="C53" s="171" t="s">
        <v>114</v>
      </c>
      <c r="D53" s="172"/>
      <c r="E53" s="172"/>
      <c r="F53" s="172"/>
      <c r="G53" s="172"/>
      <c r="H53" s="172"/>
      <c r="I53" s="173"/>
      <c r="J53" s="50"/>
    </row>
    <row r="54" spans="1:10" ht="17.100000000000001" customHeight="1">
      <c r="A54"/>
      <c r="B54" s="52" t="s">
        <v>13</v>
      </c>
      <c r="C54" s="68" t="s">
        <v>107</v>
      </c>
      <c r="D54" s="69"/>
      <c r="E54" s="69"/>
      <c r="F54" s="69"/>
      <c r="G54" s="69"/>
      <c r="H54" s="69"/>
      <c r="I54" s="82"/>
      <c r="J54" s="50"/>
    </row>
    <row r="55" spans="1:10" ht="17.100000000000001" customHeight="1">
      <c r="A55"/>
      <c r="B55" s="52" t="s">
        <v>14</v>
      </c>
      <c r="C55" s="68" t="s">
        <v>108</v>
      </c>
      <c r="D55" s="69"/>
      <c r="E55" s="69"/>
      <c r="F55" s="69"/>
      <c r="G55" s="69"/>
      <c r="H55" s="69"/>
      <c r="I55" s="82"/>
      <c r="J55" s="50"/>
    </row>
    <row r="56" spans="1:10" ht="17.100000000000001" customHeight="1">
      <c r="A56"/>
      <c r="B56" s="52" t="s">
        <v>15</v>
      </c>
      <c r="C56" s="171" t="s">
        <v>109</v>
      </c>
      <c r="D56" s="172"/>
      <c r="E56" s="172"/>
      <c r="F56" s="172"/>
      <c r="G56" s="172"/>
      <c r="H56" s="172"/>
      <c r="I56" s="173"/>
      <c r="J56" s="50"/>
    </row>
    <row r="57" spans="1:10" ht="17.100000000000001" customHeight="1">
      <c r="A57"/>
      <c r="B57" s="166" t="s">
        <v>89</v>
      </c>
      <c r="C57" s="167"/>
      <c r="D57" s="167"/>
      <c r="E57" s="167"/>
      <c r="F57" s="167"/>
      <c r="G57" s="167"/>
      <c r="H57" s="167"/>
      <c r="I57" s="168"/>
      <c r="J57" s="46">
        <f>SUM(J49:J56)</f>
        <v>0</v>
      </c>
    </row>
    <row r="58" spans="1:10" ht="22.5" customHeight="1">
      <c r="A58"/>
      <c r="B58" s="193" t="s">
        <v>118</v>
      </c>
      <c r="C58" s="193"/>
      <c r="D58" s="193"/>
      <c r="E58" s="193"/>
      <c r="F58" s="193"/>
      <c r="G58" s="193"/>
      <c r="H58" s="193"/>
      <c r="I58" s="193"/>
      <c r="J58" s="193"/>
    </row>
    <row r="59" spans="1:10" ht="27" customHeight="1">
      <c r="A59"/>
      <c r="B59" s="197" t="s">
        <v>68</v>
      </c>
      <c r="C59" s="198"/>
      <c r="D59" s="198"/>
      <c r="E59" s="198"/>
      <c r="F59" s="198"/>
      <c r="G59" s="198"/>
      <c r="H59" s="198"/>
      <c r="I59" s="199"/>
      <c r="J59" s="61" t="s">
        <v>87</v>
      </c>
    </row>
    <row r="60" spans="1:10" ht="17.100000000000001" customHeight="1">
      <c r="A60"/>
      <c r="B60" s="35" t="s">
        <v>69</v>
      </c>
      <c r="C60" s="68" t="s">
        <v>55</v>
      </c>
      <c r="D60" s="71"/>
      <c r="E60" s="71"/>
      <c r="F60" s="71"/>
      <c r="G60" s="71"/>
      <c r="H60" s="71"/>
      <c r="I60" s="87">
        <v>0.19439999999999999</v>
      </c>
      <c r="J60" s="36">
        <f>J35</f>
        <v>0</v>
      </c>
    </row>
    <row r="61" spans="1:10" ht="17.100000000000001" customHeight="1">
      <c r="A61"/>
      <c r="B61" s="35" t="s">
        <v>70</v>
      </c>
      <c r="C61" s="68" t="s">
        <v>57</v>
      </c>
      <c r="D61" s="69"/>
      <c r="E61" s="71"/>
      <c r="F61" s="71"/>
      <c r="G61" s="71"/>
      <c r="H61" s="71"/>
      <c r="I61" s="87">
        <v>0.26800000000000002</v>
      </c>
      <c r="J61" s="47">
        <f>J46</f>
        <v>0</v>
      </c>
    </row>
    <row r="62" spans="1:10" ht="17.100000000000001" customHeight="1">
      <c r="A62"/>
      <c r="B62" s="52" t="s">
        <v>71</v>
      </c>
      <c r="C62" s="68" t="s">
        <v>72</v>
      </c>
      <c r="D62" s="71"/>
      <c r="E62" s="71"/>
      <c r="F62" s="71"/>
      <c r="G62" s="71"/>
      <c r="H62" s="71"/>
      <c r="I62" s="72"/>
      <c r="J62" s="53">
        <f>J57</f>
        <v>0</v>
      </c>
    </row>
    <row r="63" spans="1:10" ht="17.100000000000001" customHeight="1">
      <c r="A63" s="88"/>
      <c r="B63" s="89" t="s">
        <v>116</v>
      </c>
      <c r="C63" s="90"/>
      <c r="D63" s="90"/>
      <c r="E63" s="90"/>
      <c r="F63" s="90"/>
      <c r="G63" s="80"/>
      <c r="H63" s="80"/>
      <c r="I63" s="118">
        <v>0.46239999999999998</v>
      </c>
      <c r="J63" s="79">
        <f>SUM(J60:J62)</f>
        <v>0</v>
      </c>
    </row>
    <row r="64" spans="1:10" ht="23.25" customHeight="1">
      <c r="A64"/>
      <c r="B64" s="193" t="s">
        <v>117</v>
      </c>
      <c r="C64" s="193"/>
      <c r="D64" s="193"/>
      <c r="E64" s="193"/>
      <c r="F64" s="193"/>
      <c r="G64" s="193"/>
      <c r="H64" s="193"/>
      <c r="I64" s="193"/>
      <c r="J64" s="193"/>
    </row>
    <row r="65" spans="2:12" ht="17.100000000000001" customHeight="1">
      <c r="B65" s="178" t="s">
        <v>73</v>
      </c>
      <c r="C65" s="179"/>
      <c r="D65" s="179"/>
      <c r="E65" s="179"/>
      <c r="F65" s="179"/>
      <c r="G65" s="179"/>
      <c r="H65" s="179"/>
      <c r="I65" s="179"/>
      <c r="J65" s="180"/>
    </row>
    <row r="66" spans="2:12" ht="17.100000000000001" customHeight="1">
      <c r="B66" s="166"/>
      <c r="C66" s="167"/>
      <c r="D66" s="167"/>
      <c r="E66" s="167"/>
      <c r="F66" s="167"/>
      <c r="G66" s="167"/>
      <c r="H66" s="168"/>
      <c r="I66" s="58" t="s">
        <v>2</v>
      </c>
      <c r="J66" s="58" t="s">
        <v>87</v>
      </c>
    </row>
    <row r="67" spans="2:12" ht="17.100000000000001" customHeight="1">
      <c r="B67" s="35" t="s">
        <v>9</v>
      </c>
      <c r="C67" s="171" t="s">
        <v>76</v>
      </c>
      <c r="D67" s="172"/>
      <c r="E67" s="172"/>
      <c r="F67" s="172"/>
      <c r="G67" s="172"/>
      <c r="H67" s="173"/>
      <c r="I67" s="40">
        <v>4.5999999999999999E-3</v>
      </c>
      <c r="J67" s="47"/>
    </row>
    <row r="68" spans="2:12" ht="17.100000000000001" customHeight="1">
      <c r="B68" s="35" t="s">
        <v>10</v>
      </c>
      <c r="C68" s="171" t="s">
        <v>75</v>
      </c>
      <c r="D68" s="172"/>
      <c r="E68" s="172"/>
      <c r="F68" s="172"/>
      <c r="G68" s="172"/>
      <c r="H68" s="173"/>
      <c r="I68" s="43">
        <v>4.0000000000000002E-4</v>
      </c>
      <c r="J68" s="47"/>
    </row>
    <row r="69" spans="2:12" ht="17.100000000000001" customHeight="1">
      <c r="B69" s="35" t="s">
        <v>11</v>
      </c>
      <c r="C69" s="171" t="s">
        <v>119</v>
      </c>
      <c r="D69" s="172"/>
      <c r="E69" s="172"/>
      <c r="F69" s="172"/>
      <c r="G69" s="172"/>
      <c r="H69" s="173"/>
      <c r="I69" s="40">
        <v>0.02</v>
      </c>
      <c r="J69" s="47"/>
    </row>
    <row r="70" spans="2:12" ht="17.100000000000001" customHeight="1">
      <c r="B70" s="35" t="s">
        <v>12</v>
      </c>
      <c r="C70" s="171" t="s">
        <v>74</v>
      </c>
      <c r="D70" s="172"/>
      <c r="E70" s="172"/>
      <c r="F70" s="172"/>
      <c r="G70" s="172"/>
      <c r="H70" s="173"/>
      <c r="I70" s="40">
        <v>1.9400000000000001E-2</v>
      </c>
      <c r="J70" s="47"/>
    </row>
    <row r="71" spans="2:12" ht="29.1" customHeight="1">
      <c r="B71" s="35" t="s">
        <v>13</v>
      </c>
      <c r="C71" s="194" t="s">
        <v>90</v>
      </c>
      <c r="D71" s="195"/>
      <c r="E71" s="195"/>
      <c r="F71" s="195"/>
      <c r="G71" s="195"/>
      <c r="H71" s="196"/>
      <c r="I71" s="41">
        <f>I70*I46</f>
        <v>5.1992000000000002E-3</v>
      </c>
      <c r="J71" s="47"/>
    </row>
    <row r="72" spans="2:12" ht="17.100000000000001" customHeight="1">
      <c r="B72" s="52" t="s">
        <v>14</v>
      </c>
      <c r="C72" s="171" t="s">
        <v>91</v>
      </c>
      <c r="D72" s="172"/>
      <c r="E72" s="172"/>
      <c r="F72" s="172"/>
      <c r="G72" s="172"/>
      <c r="H72" s="173"/>
      <c r="I72" s="59">
        <v>0.02</v>
      </c>
      <c r="J72" s="47"/>
    </row>
    <row r="73" spans="2:12" ht="17.100000000000001" customHeight="1">
      <c r="B73" s="188" t="s">
        <v>120</v>
      </c>
      <c r="C73" s="189"/>
      <c r="D73" s="189"/>
      <c r="E73" s="189"/>
      <c r="F73" s="189"/>
      <c r="G73" s="189"/>
      <c r="H73" s="190"/>
      <c r="I73" s="117">
        <f>SUM(I67:I72)</f>
        <v>6.95992E-2</v>
      </c>
      <c r="J73" s="79">
        <f>SUM(J67:J72)</f>
        <v>0</v>
      </c>
    </row>
    <row r="74" spans="2:12" ht="39.75" customHeight="1">
      <c r="B74" s="167" t="s">
        <v>124</v>
      </c>
      <c r="C74" s="167"/>
      <c r="D74" s="167"/>
      <c r="E74" s="167"/>
      <c r="F74" s="167"/>
      <c r="G74" s="167"/>
      <c r="H74" s="167"/>
      <c r="I74" s="167"/>
      <c r="J74" s="167"/>
    </row>
    <row r="75" spans="2:12" ht="17.100000000000001" customHeight="1">
      <c r="B75" s="178" t="s">
        <v>77</v>
      </c>
      <c r="C75" s="179"/>
      <c r="D75" s="179"/>
      <c r="E75" s="179"/>
      <c r="F75" s="179"/>
      <c r="G75" s="179"/>
      <c r="H75" s="179"/>
      <c r="I75" s="179"/>
      <c r="J75" s="180"/>
    </row>
    <row r="76" spans="2:12" ht="17.100000000000001" customHeight="1">
      <c r="B76" s="166"/>
      <c r="C76" s="167"/>
      <c r="D76" s="167"/>
      <c r="E76" s="167"/>
      <c r="F76" s="167"/>
      <c r="G76" s="167"/>
      <c r="H76" s="168"/>
      <c r="I76" s="58" t="s">
        <v>2</v>
      </c>
      <c r="J76" s="58" t="s">
        <v>87</v>
      </c>
    </row>
    <row r="77" spans="2:12" ht="17.100000000000001" customHeight="1">
      <c r="B77" s="35" t="s">
        <v>9</v>
      </c>
      <c r="C77" s="171" t="s">
        <v>92</v>
      </c>
      <c r="D77" s="172"/>
      <c r="E77" s="172"/>
      <c r="F77" s="172"/>
      <c r="G77" s="172"/>
      <c r="H77" s="173"/>
      <c r="I77" s="44"/>
      <c r="J77" s="36">
        <f>$J$29*I77</f>
        <v>0</v>
      </c>
      <c r="L77">
        <v>8.98</v>
      </c>
    </row>
    <row r="78" spans="2:12" ht="17.100000000000001" customHeight="1">
      <c r="B78" s="35" t="s">
        <v>10</v>
      </c>
      <c r="C78" s="171" t="s">
        <v>121</v>
      </c>
      <c r="D78" s="172"/>
      <c r="E78" s="172"/>
      <c r="F78" s="172"/>
      <c r="G78" s="172"/>
      <c r="H78" s="173"/>
      <c r="I78" s="44">
        <v>2.8E-3</v>
      </c>
      <c r="J78" s="36"/>
      <c r="L78">
        <f>8.98/3</f>
        <v>2.9933333333333336</v>
      </c>
    </row>
    <row r="79" spans="2:12" ht="17.100000000000001" customHeight="1">
      <c r="B79" s="35" t="s">
        <v>11</v>
      </c>
      <c r="C79" s="171" t="s">
        <v>93</v>
      </c>
      <c r="D79" s="172"/>
      <c r="E79" s="172"/>
      <c r="F79" s="172"/>
      <c r="G79" s="172"/>
      <c r="H79" s="173"/>
      <c r="I79" s="44">
        <v>2.0000000000000001E-4</v>
      </c>
      <c r="J79" s="36"/>
      <c r="L79">
        <f>L77+L78</f>
        <v>11.973333333333334</v>
      </c>
    </row>
    <row r="80" spans="2:12" ht="17.100000000000001" customHeight="1">
      <c r="B80" s="35" t="s">
        <v>12</v>
      </c>
      <c r="C80" s="171" t="s">
        <v>94</v>
      </c>
      <c r="D80" s="172"/>
      <c r="E80" s="172"/>
      <c r="F80" s="172"/>
      <c r="G80" s="172"/>
      <c r="H80" s="173"/>
      <c r="I80" s="40">
        <v>3.3E-3</v>
      </c>
      <c r="J80" s="36"/>
      <c r="L80">
        <f>L79*I46</f>
        <v>3.2088533333333338</v>
      </c>
    </row>
    <row r="81" spans="2:12" ht="17.100000000000001" customHeight="1">
      <c r="B81" s="35" t="s">
        <v>13</v>
      </c>
      <c r="C81" s="171" t="s">
        <v>95</v>
      </c>
      <c r="D81" s="172"/>
      <c r="E81" s="172"/>
      <c r="F81" s="172"/>
      <c r="G81" s="172"/>
      <c r="H81" s="173"/>
      <c r="I81" s="44">
        <v>2E-3</v>
      </c>
      <c r="J81" s="36"/>
      <c r="L81">
        <f>L79+L80</f>
        <v>15.182186666666668</v>
      </c>
    </row>
    <row r="82" spans="2:12" ht="17.100000000000001" customHeight="1">
      <c r="B82" s="35" t="s">
        <v>14</v>
      </c>
      <c r="C82" s="171" t="s">
        <v>220</v>
      </c>
      <c r="D82" s="172"/>
      <c r="E82" s="172"/>
      <c r="F82" s="172"/>
      <c r="G82" s="172"/>
      <c r="H82" s="173"/>
      <c r="I82" s="44">
        <v>1.3899999999999999E-2</v>
      </c>
      <c r="J82" s="36"/>
    </row>
    <row r="83" spans="2:12" ht="17.100000000000001" customHeight="1">
      <c r="B83" s="188" t="s">
        <v>123</v>
      </c>
      <c r="C83" s="189"/>
      <c r="D83" s="189"/>
      <c r="E83" s="189"/>
      <c r="F83" s="189"/>
      <c r="G83" s="189"/>
      <c r="H83" s="190"/>
      <c r="I83" s="42">
        <f>I78+I79+I80+I81+I82</f>
        <v>2.2199999999999998E-2</v>
      </c>
      <c r="J83" s="36"/>
    </row>
    <row r="84" spans="2:12" ht="17.100000000000001" customHeight="1">
      <c r="B84" s="35" t="s">
        <v>15</v>
      </c>
      <c r="C84" s="68" t="s">
        <v>125</v>
      </c>
      <c r="D84" s="69"/>
      <c r="E84" s="69"/>
      <c r="F84" s="69"/>
      <c r="G84" s="69"/>
      <c r="H84" s="70"/>
      <c r="I84" s="44">
        <v>3.8999999999999998E-3</v>
      </c>
      <c r="J84" s="36"/>
    </row>
    <row r="85" spans="2:12" ht="17.100000000000001" customHeight="1">
      <c r="B85" s="191"/>
      <c r="C85" s="192"/>
      <c r="D85" s="192"/>
      <c r="E85" s="92"/>
      <c r="F85" s="93"/>
      <c r="G85" s="94" t="s">
        <v>126</v>
      </c>
      <c r="H85" s="95"/>
      <c r="I85" s="42">
        <f>I83+I84</f>
        <v>2.6099999999999998E-2</v>
      </c>
      <c r="J85" s="36"/>
    </row>
    <row r="86" spans="2:12" ht="17.100000000000001" customHeight="1">
      <c r="B86" s="35" t="s">
        <v>16</v>
      </c>
      <c r="C86" s="171" t="s">
        <v>127</v>
      </c>
      <c r="D86" s="172"/>
      <c r="E86" s="172"/>
      <c r="F86" s="172"/>
      <c r="G86" s="172"/>
      <c r="H86" s="173"/>
      <c r="I86" s="44">
        <v>3.7000000000000002E-3</v>
      </c>
      <c r="J86" s="36"/>
    </row>
    <row r="87" spans="2:12" ht="17.100000000000001" customHeight="1">
      <c r="B87" s="188" t="s">
        <v>123</v>
      </c>
      <c r="C87" s="189"/>
      <c r="D87" s="189"/>
      <c r="E87" s="189"/>
      <c r="F87" s="189"/>
      <c r="G87" s="189"/>
      <c r="H87" s="190"/>
      <c r="I87" s="117">
        <f>I85+I86</f>
        <v>2.98E-2</v>
      </c>
      <c r="J87" s="79">
        <f>SUM(J77:J86)</f>
        <v>0</v>
      </c>
    </row>
    <row r="88" spans="2:12" ht="23.25" customHeight="1">
      <c r="B88" s="193" t="s">
        <v>128</v>
      </c>
      <c r="C88" s="193"/>
      <c r="D88" s="193"/>
      <c r="E88" s="193"/>
      <c r="F88" s="193"/>
      <c r="G88" s="193"/>
      <c r="H88" s="193"/>
      <c r="I88" s="193"/>
      <c r="J88" s="193"/>
    </row>
    <row r="89" spans="2:12" ht="17.100000000000001" customHeight="1">
      <c r="B89" s="181" t="s">
        <v>78</v>
      </c>
      <c r="C89" s="182"/>
      <c r="D89" s="182"/>
      <c r="E89" s="182"/>
      <c r="F89" s="182"/>
      <c r="G89" s="182"/>
      <c r="H89" s="182"/>
      <c r="I89" s="183"/>
      <c r="J89" s="32" t="s">
        <v>87</v>
      </c>
    </row>
    <row r="90" spans="2:12" ht="17.100000000000001" customHeight="1">
      <c r="B90" s="52" t="s">
        <v>9</v>
      </c>
      <c r="C90" s="83" t="s">
        <v>96</v>
      </c>
      <c r="D90" s="84"/>
      <c r="E90" s="84"/>
      <c r="F90" s="84"/>
      <c r="G90" s="84"/>
      <c r="H90" s="84"/>
      <c r="I90" s="85"/>
      <c r="J90" s="50"/>
    </row>
    <row r="91" spans="2:12" ht="17.100000000000001" customHeight="1">
      <c r="B91" s="166" t="s">
        <v>89</v>
      </c>
      <c r="C91" s="167"/>
      <c r="D91" s="167"/>
      <c r="E91" s="167"/>
      <c r="F91" s="167"/>
      <c r="G91" s="167"/>
      <c r="H91" s="167"/>
      <c r="I91" s="168"/>
      <c r="J91" s="46">
        <f>J90</f>
        <v>0</v>
      </c>
    </row>
    <row r="92" spans="2:12" ht="26.25" customHeight="1">
      <c r="B92" s="184" t="s">
        <v>129</v>
      </c>
      <c r="C92" s="184"/>
      <c r="D92" s="184"/>
      <c r="E92" s="184"/>
      <c r="F92" s="184"/>
      <c r="G92" s="184"/>
      <c r="H92" s="184"/>
      <c r="I92" s="184"/>
      <c r="J92" s="184"/>
    </row>
    <row r="93" spans="2:12" ht="17.100000000000001" customHeight="1">
      <c r="B93" s="185" t="s">
        <v>86</v>
      </c>
      <c r="C93" s="186"/>
      <c r="D93" s="186"/>
      <c r="E93" s="186"/>
      <c r="F93" s="186"/>
      <c r="G93" s="186"/>
      <c r="H93" s="186"/>
      <c r="I93" s="187"/>
      <c r="J93" s="60" t="s">
        <v>87</v>
      </c>
    </row>
    <row r="94" spans="2:12" ht="17.100000000000001" customHeight="1">
      <c r="B94" s="35" t="s">
        <v>20</v>
      </c>
      <c r="C94" s="68" t="s">
        <v>131</v>
      </c>
      <c r="D94" s="69"/>
      <c r="E94" s="69"/>
      <c r="F94" s="69"/>
      <c r="G94" s="69"/>
      <c r="H94" s="69"/>
      <c r="I94" s="96">
        <v>2.98E-2</v>
      </c>
      <c r="J94" s="36">
        <f>J87</f>
        <v>0</v>
      </c>
    </row>
    <row r="95" spans="2:12" ht="17.100000000000001" customHeight="1">
      <c r="B95" s="52" t="s">
        <v>21</v>
      </c>
      <c r="C95" s="68" t="s">
        <v>130</v>
      </c>
      <c r="D95" s="69"/>
      <c r="E95" s="69"/>
      <c r="F95" s="69"/>
      <c r="G95" s="69"/>
      <c r="H95" s="69"/>
      <c r="I95" s="70"/>
      <c r="J95" s="53">
        <f>J91</f>
        <v>0</v>
      </c>
    </row>
    <row r="96" spans="2:12" ht="17.100000000000001" customHeight="1">
      <c r="B96" s="160" t="s">
        <v>132</v>
      </c>
      <c r="C96" s="161"/>
      <c r="D96" s="161"/>
      <c r="E96" s="161"/>
      <c r="F96" s="161"/>
      <c r="G96" s="161"/>
      <c r="H96" s="161"/>
      <c r="I96" s="162"/>
      <c r="J96" s="49">
        <f>J94+J95</f>
        <v>0</v>
      </c>
    </row>
    <row r="97" spans="2:10" ht="17.100000000000001" customHeight="1">
      <c r="B97" s="184"/>
      <c r="C97" s="184"/>
      <c r="D97" s="184"/>
      <c r="E97" s="184"/>
      <c r="F97" s="184"/>
      <c r="G97" s="184"/>
      <c r="H97" s="184"/>
      <c r="I97" s="184"/>
      <c r="J97" s="184"/>
    </row>
    <row r="98" spans="2:10" ht="17.100000000000001" customHeight="1">
      <c r="B98" s="178" t="s">
        <v>79</v>
      </c>
      <c r="C98" s="179"/>
      <c r="D98" s="179"/>
      <c r="E98" s="179"/>
      <c r="F98" s="179"/>
      <c r="G98" s="179"/>
      <c r="H98" s="179"/>
      <c r="I98" s="180"/>
      <c r="J98" s="61" t="s">
        <v>87</v>
      </c>
    </row>
    <row r="99" spans="2:10" ht="17.100000000000001" customHeight="1">
      <c r="B99" s="35" t="s">
        <v>9</v>
      </c>
      <c r="C99" s="171" t="s">
        <v>80</v>
      </c>
      <c r="D99" s="172"/>
      <c r="E99" s="172"/>
      <c r="F99" s="172"/>
      <c r="G99" s="172"/>
      <c r="H99" s="172"/>
      <c r="I99" s="173"/>
      <c r="J99" s="36"/>
    </row>
    <row r="100" spans="2:10" ht="17.100000000000001" customHeight="1">
      <c r="B100" s="35" t="s">
        <v>10</v>
      </c>
      <c r="C100" s="171" t="s">
        <v>17</v>
      </c>
      <c r="D100" s="172"/>
      <c r="E100" s="172"/>
      <c r="F100" s="172"/>
      <c r="G100" s="172"/>
      <c r="H100" s="172"/>
      <c r="I100" s="173"/>
      <c r="J100" s="36"/>
    </row>
    <row r="101" spans="2:10" ht="17.100000000000001" customHeight="1">
      <c r="B101" s="45" t="s">
        <v>11</v>
      </c>
      <c r="C101" s="171" t="s">
        <v>141</v>
      </c>
      <c r="D101" s="172"/>
      <c r="E101" s="172"/>
      <c r="F101" s="172"/>
      <c r="G101" s="172"/>
      <c r="H101" s="172"/>
      <c r="I101" s="173"/>
      <c r="J101" s="36"/>
    </row>
    <row r="102" spans="2:10" ht="17.100000000000001" customHeight="1">
      <c r="B102" s="54" t="s">
        <v>12</v>
      </c>
      <c r="C102" s="171" t="s">
        <v>3</v>
      </c>
      <c r="D102" s="172"/>
      <c r="E102" s="172"/>
      <c r="F102" s="172"/>
      <c r="G102" s="172"/>
      <c r="H102" s="172"/>
      <c r="I102" s="173"/>
      <c r="J102" s="50"/>
    </row>
    <row r="103" spans="2:10" ht="17.100000000000001" customHeight="1">
      <c r="B103" s="160" t="s">
        <v>142</v>
      </c>
      <c r="C103" s="161"/>
      <c r="D103" s="161"/>
      <c r="E103" s="161"/>
      <c r="F103" s="161"/>
      <c r="G103" s="161"/>
      <c r="H103" s="161"/>
      <c r="I103" s="162"/>
      <c r="J103" s="46">
        <f>SUM(J99:J102)</f>
        <v>0</v>
      </c>
    </row>
    <row r="104" spans="2:10" ht="17.100000000000001" customHeight="1">
      <c r="B104" s="184"/>
      <c r="C104" s="184"/>
      <c r="D104" s="184"/>
      <c r="E104" s="184"/>
      <c r="F104" s="184"/>
      <c r="G104" s="184"/>
      <c r="H104" s="184"/>
      <c r="I104" s="184"/>
      <c r="J104" s="184"/>
    </row>
    <row r="105" spans="2:10" ht="17.100000000000001" customHeight="1">
      <c r="B105" s="178" t="s">
        <v>81</v>
      </c>
      <c r="C105" s="179"/>
      <c r="D105" s="179"/>
      <c r="E105" s="179"/>
      <c r="F105" s="179"/>
      <c r="G105" s="179"/>
      <c r="H105" s="179"/>
      <c r="I105" s="179"/>
      <c r="J105" s="180"/>
    </row>
    <row r="106" spans="2:10" ht="17.100000000000001" customHeight="1">
      <c r="B106" s="166"/>
      <c r="C106" s="167"/>
      <c r="D106" s="167"/>
      <c r="E106" s="167"/>
      <c r="F106" s="167"/>
      <c r="G106" s="167"/>
      <c r="H106" s="168"/>
      <c r="I106" s="51" t="s">
        <v>2</v>
      </c>
      <c r="J106" s="58" t="s">
        <v>87</v>
      </c>
    </row>
    <row r="107" spans="2:10" ht="17.100000000000001" customHeight="1">
      <c r="B107" s="35" t="s">
        <v>9</v>
      </c>
      <c r="C107" s="171" t="s">
        <v>22</v>
      </c>
      <c r="D107" s="172"/>
      <c r="E107" s="172"/>
      <c r="F107" s="172"/>
      <c r="G107" s="172"/>
      <c r="H107" s="173"/>
      <c r="I107" s="40">
        <v>7.2999999999999995E-2</v>
      </c>
      <c r="J107" s="74"/>
    </row>
    <row r="108" spans="2:10" ht="17.100000000000001" customHeight="1">
      <c r="B108" s="35" t="s">
        <v>10</v>
      </c>
      <c r="C108" s="171" t="s">
        <v>4</v>
      </c>
      <c r="D108" s="172"/>
      <c r="E108" s="172"/>
      <c r="F108" s="172"/>
      <c r="G108" s="172"/>
      <c r="H108" s="173"/>
      <c r="I108" s="40">
        <v>7.3999999999999996E-2</v>
      </c>
      <c r="J108" s="74"/>
    </row>
    <row r="109" spans="2:10" ht="17.100000000000001" customHeight="1">
      <c r="B109" s="35" t="s">
        <v>11</v>
      </c>
      <c r="C109" s="181" t="s">
        <v>46</v>
      </c>
      <c r="D109" s="182"/>
      <c r="E109" s="182"/>
      <c r="F109" s="182"/>
      <c r="G109" s="182"/>
      <c r="H109" s="183"/>
      <c r="I109" s="116">
        <v>8.3500000000000005E-2</v>
      </c>
      <c r="J109" s="77"/>
    </row>
    <row r="110" spans="2:10" ht="17.100000000000001" customHeight="1">
      <c r="B110" s="35" t="s">
        <v>47</v>
      </c>
      <c r="C110" s="171" t="s">
        <v>219</v>
      </c>
      <c r="D110" s="172"/>
      <c r="E110" s="172"/>
      <c r="F110" s="172"/>
      <c r="G110" s="172"/>
      <c r="H110" s="173"/>
      <c r="I110" s="116">
        <v>6.3500000000000001E-2</v>
      </c>
      <c r="J110" s="47"/>
    </row>
    <row r="111" spans="2:10" ht="17.100000000000001" customHeight="1">
      <c r="B111" s="35" t="s">
        <v>48</v>
      </c>
      <c r="C111" s="171" t="s">
        <v>143</v>
      </c>
      <c r="D111" s="172"/>
      <c r="E111" s="172"/>
      <c r="F111" s="172"/>
      <c r="G111" s="172"/>
      <c r="H111" s="173"/>
      <c r="I111" s="37">
        <v>0</v>
      </c>
      <c r="J111" s="47"/>
    </row>
    <row r="112" spans="2:10" ht="17.100000000000001" customHeight="1">
      <c r="B112" s="35" t="s">
        <v>145</v>
      </c>
      <c r="C112" s="171" t="s">
        <v>144</v>
      </c>
      <c r="D112" s="172"/>
      <c r="E112" s="172"/>
      <c r="F112" s="172"/>
      <c r="G112" s="172"/>
      <c r="H112" s="173"/>
      <c r="I112" s="37">
        <v>0.02</v>
      </c>
      <c r="J112" s="47"/>
    </row>
    <row r="113" spans="2:12" ht="17.100000000000001" customHeight="1">
      <c r="B113" s="35" t="s">
        <v>146</v>
      </c>
      <c r="C113" s="171" t="s">
        <v>147</v>
      </c>
      <c r="D113" s="172"/>
      <c r="E113" s="172"/>
      <c r="F113" s="172"/>
      <c r="G113" s="172"/>
      <c r="H113" s="173"/>
      <c r="I113" s="37">
        <v>0</v>
      </c>
      <c r="J113" s="47">
        <f>((J124+J107+J108)*I113)/(1-I109)</f>
        <v>0</v>
      </c>
    </row>
    <row r="114" spans="2:12" ht="17.100000000000001" customHeight="1">
      <c r="B114" s="160" t="s">
        <v>161</v>
      </c>
      <c r="C114" s="161"/>
      <c r="D114" s="161"/>
      <c r="E114" s="161"/>
      <c r="F114" s="161"/>
      <c r="G114" s="161"/>
      <c r="H114" s="162"/>
      <c r="I114" s="119">
        <f>I107+I108+I109</f>
        <v>0.23049999999999998</v>
      </c>
      <c r="J114" s="75">
        <f>J107+J108+J109</f>
        <v>0</v>
      </c>
    </row>
    <row r="115" spans="2:12" ht="17.100000000000001" customHeight="1">
      <c r="B115" s="33"/>
      <c r="C115" s="174"/>
      <c r="D115" s="174"/>
      <c r="E115" s="174"/>
      <c r="F115" s="174"/>
      <c r="G115" s="174"/>
      <c r="H115" s="174"/>
      <c r="I115" s="174"/>
      <c r="J115" s="174"/>
    </row>
    <row r="116" spans="2:12" ht="17.100000000000001" customHeight="1">
      <c r="B116" s="33"/>
      <c r="C116" s="33"/>
      <c r="D116" s="33"/>
      <c r="E116" s="33"/>
      <c r="F116" s="33"/>
      <c r="G116" s="33"/>
      <c r="H116" s="33"/>
      <c r="I116" s="33"/>
      <c r="J116" s="39"/>
    </row>
    <row r="117" spans="2:12" ht="17.100000000000001" customHeight="1">
      <c r="B117" s="175" t="s">
        <v>82</v>
      </c>
      <c r="C117" s="176"/>
      <c r="D117" s="176"/>
      <c r="E117" s="176"/>
      <c r="F117" s="176"/>
      <c r="G117" s="176"/>
      <c r="H117" s="176"/>
      <c r="I117" s="176"/>
      <c r="J117" s="177"/>
      <c r="L117" s="25"/>
    </row>
    <row r="118" spans="2:12" ht="17.100000000000001" customHeight="1">
      <c r="B118" s="166" t="s">
        <v>23</v>
      </c>
      <c r="C118" s="167"/>
      <c r="D118" s="167"/>
      <c r="E118" s="167"/>
      <c r="F118" s="167"/>
      <c r="G118" s="167"/>
      <c r="H118" s="167"/>
      <c r="I118" s="168"/>
      <c r="J118" s="58" t="s">
        <v>87</v>
      </c>
    </row>
    <row r="119" spans="2:12" ht="17.100000000000001" customHeight="1">
      <c r="B119" s="30" t="s">
        <v>9</v>
      </c>
      <c r="C119" s="163" t="str">
        <f>A21</f>
        <v>MÓDULO 1 - COMPOSIÇÃO DA REMUNERAÇÃO</v>
      </c>
      <c r="D119" s="164"/>
      <c r="E119" s="164"/>
      <c r="F119" s="164"/>
      <c r="G119" s="164"/>
      <c r="H119" s="164"/>
      <c r="I119" s="165"/>
      <c r="J119" s="36"/>
    </row>
    <row r="120" spans="2:12" ht="17.100000000000001" customHeight="1">
      <c r="B120" s="30" t="s">
        <v>10</v>
      </c>
      <c r="C120" s="163" t="str">
        <f>B31</f>
        <v>MÓDULO 2 – ENCARGOS E BENEFÍCIOS ANUAIS, MENSAIS E DIÁRIOS</v>
      </c>
      <c r="D120" s="164"/>
      <c r="E120" s="164"/>
      <c r="F120" s="164"/>
      <c r="G120" s="164"/>
      <c r="H120" s="164"/>
      <c r="I120" s="165"/>
      <c r="J120" s="47">
        <f>J63</f>
        <v>0</v>
      </c>
    </row>
    <row r="121" spans="2:12" ht="17.100000000000001" customHeight="1">
      <c r="B121" s="30" t="s">
        <v>11</v>
      </c>
      <c r="C121" s="163" t="str">
        <f>B65</f>
        <v>MÓDULO 3 – PROVISÃO PARA RESCISÃO</v>
      </c>
      <c r="D121" s="164"/>
      <c r="E121" s="164"/>
      <c r="F121" s="164"/>
      <c r="G121" s="164"/>
      <c r="H121" s="164"/>
      <c r="I121" s="165"/>
      <c r="J121" s="47">
        <f>J73</f>
        <v>0</v>
      </c>
      <c r="L121" s="25"/>
    </row>
    <row r="122" spans="2:12" ht="17.100000000000001" customHeight="1">
      <c r="B122" s="32" t="s">
        <v>12</v>
      </c>
      <c r="C122" s="163" t="str">
        <f>B75</f>
        <v>MÓDULO 4 – CUSTO DE REPOSIÇÃO DO PROFISSIONAL AUSENTE</v>
      </c>
      <c r="D122" s="164"/>
      <c r="E122" s="164"/>
      <c r="F122" s="164"/>
      <c r="G122" s="164"/>
      <c r="H122" s="164"/>
      <c r="I122" s="165"/>
      <c r="J122" s="47">
        <f>J96</f>
        <v>0</v>
      </c>
      <c r="L122" s="25"/>
    </row>
    <row r="123" spans="2:12" ht="17.100000000000001" customHeight="1">
      <c r="B123" s="32" t="s">
        <v>13</v>
      </c>
      <c r="C123" s="163" t="str">
        <f>B98</f>
        <v>MÓDULO 5 – INSUMOS DIVERSOS</v>
      </c>
      <c r="D123" s="164"/>
      <c r="E123" s="164"/>
      <c r="F123" s="164"/>
      <c r="G123" s="164"/>
      <c r="H123" s="164"/>
      <c r="I123" s="165"/>
      <c r="J123" s="47">
        <f>J103</f>
        <v>0</v>
      </c>
    </row>
    <row r="124" spans="2:12" ht="17.100000000000001" customHeight="1">
      <c r="B124" s="35"/>
      <c r="C124" s="160" t="s">
        <v>83</v>
      </c>
      <c r="D124" s="161"/>
      <c r="E124" s="161"/>
      <c r="F124" s="161"/>
      <c r="G124" s="161"/>
      <c r="H124" s="161"/>
      <c r="I124" s="162"/>
      <c r="J124" s="49">
        <f>SUM(J119:J123)</f>
        <v>0</v>
      </c>
      <c r="L124" s="24"/>
    </row>
    <row r="125" spans="2:12" ht="17.100000000000001" customHeight="1">
      <c r="B125" s="32" t="s">
        <v>14</v>
      </c>
      <c r="C125" s="163" t="str">
        <f>B105</f>
        <v>MÓDULO 6 – CUSTOS INDIRETOS, TRIBUTOS E LUCRO</v>
      </c>
      <c r="D125" s="164"/>
      <c r="E125" s="164"/>
      <c r="F125" s="164"/>
      <c r="G125" s="164"/>
      <c r="H125" s="164"/>
      <c r="I125" s="165"/>
      <c r="J125" s="36">
        <f>J114</f>
        <v>0</v>
      </c>
    </row>
    <row r="126" spans="2:12" ht="17.100000000000001" customHeight="1">
      <c r="B126" s="166" t="s">
        <v>84</v>
      </c>
      <c r="C126" s="167"/>
      <c r="D126" s="167"/>
      <c r="E126" s="167"/>
      <c r="F126" s="167"/>
      <c r="G126" s="167"/>
      <c r="H126" s="167"/>
      <c r="I126" s="168"/>
      <c r="J126" s="49">
        <f>J124+J125</f>
        <v>0</v>
      </c>
      <c r="L126" s="62"/>
    </row>
    <row r="127" spans="2:12">
      <c r="J127" s="24"/>
    </row>
    <row r="128" spans="2:12" ht="13.5" hidden="1" thickBot="1">
      <c r="B128" s="6"/>
      <c r="C128" s="133" t="s">
        <v>25</v>
      </c>
      <c r="D128" s="133"/>
      <c r="E128" s="133"/>
      <c r="F128" s="133"/>
      <c r="G128" s="133"/>
      <c r="H128" s="133"/>
      <c r="I128" s="3"/>
      <c r="J128" s="3"/>
    </row>
    <row r="129" spans="2:10" ht="40.5" hidden="1" customHeight="1">
      <c r="B129" s="169" t="s">
        <v>27</v>
      </c>
      <c r="C129" s="170"/>
      <c r="D129" s="169" t="s">
        <v>28</v>
      </c>
      <c r="E129" s="170"/>
      <c r="F129" s="169" t="s">
        <v>30</v>
      </c>
      <c r="G129" s="170"/>
      <c r="H129" s="21" t="s">
        <v>29</v>
      </c>
      <c r="I129" s="22" t="s">
        <v>26</v>
      </c>
      <c r="J129" s="7" t="s">
        <v>0</v>
      </c>
    </row>
    <row r="130" spans="2:10" hidden="1">
      <c r="B130" s="155" t="s">
        <v>31</v>
      </c>
      <c r="C130" s="156"/>
      <c r="D130" s="157" t="s">
        <v>35</v>
      </c>
      <c r="E130" s="158"/>
      <c r="F130" s="159"/>
      <c r="G130" s="156"/>
      <c r="H130" s="11" t="s">
        <v>35</v>
      </c>
      <c r="I130" s="17"/>
      <c r="J130" s="14">
        <v>0</v>
      </c>
    </row>
    <row r="131" spans="2:10" hidden="1">
      <c r="B131" s="152" t="s">
        <v>32</v>
      </c>
      <c r="C131" s="147"/>
      <c r="D131" s="153" t="s">
        <v>35</v>
      </c>
      <c r="E131" s="154"/>
      <c r="F131" s="146"/>
      <c r="G131" s="147"/>
      <c r="H131" s="4" t="s">
        <v>35</v>
      </c>
      <c r="I131" s="18"/>
      <c r="J131" s="15">
        <v>0</v>
      </c>
    </row>
    <row r="132" spans="2:10" hidden="1">
      <c r="B132" s="152" t="s">
        <v>33</v>
      </c>
      <c r="C132" s="147"/>
      <c r="D132" s="153" t="s">
        <v>35</v>
      </c>
      <c r="E132" s="154"/>
      <c r="F132" s="146"/>
      <c r="G132" s="147"/>
      <c r="H132" s="4" t="s">
        <v>35</v>
      </c>
      <c r="I132" s="18"/>
      <c r="J132" s="15">
        <v>0</v>
      </c>
    </row>
    <row r="133" spans="2:10" hidden="1">
      <c r="B133" s="152" t="s">
        <v>34</v>
      </c>
      <c r="C133" s="147"/>
      <c r="D133" s="153" t="s">
        <v>35</v>
      </c>
      <c r="E133" s="154"/>
      <c r="F133" s="146"/>
      <c r="G133" s="147"/>
      <c r="H133" s="4" t="s">
        <v>35</v>
      </c>
      <c r="I133" s="18"/>
      <c r="J133" s="15">
        <v>0</v>
      </c>
    </row>
    <row r="134" spans="2:10" hidden="1">
      <c r="B134" s="144"/>
      <c r="C134" s="145"/>
      <c r="D134" s="146"/>
      <c r="E134" s="147"/>
      <c r="F134" s="146"/>
      <c r="G134" s="147"/>
      <c r="H134" s="12"/>
      <c r="I134" s="19"/>
      <c r="J134" s="15"/>
    </row>
    <row r="135" spans="2:10" ht="13.5" hidden="1" thickBot="1">
      <c r="B135" s="148"/>
      <c r="C135" s="149"/>
      <c r="D135" s="150"/>
      <c r="E135" s="151"/>
      <c r="F135" s="150"/>
      <c r="G135" s="151"/>
      <c r="H135" s="13"/>
      <c r="I135" s="20"/>
      <c r="J135" s="16"/>
    </row>
    <row r="136" spans="2:10" ht="13.5" hidden="1" thickBot="1">
      <c r="B136" s="130" t="s">
        <v>36</v>
      </c>
      <c r="C136" s="131"/>
      <c r="D136" s="131"/>
      <c r="E136" s="131"/>
      <c r="F136" s="131"/>
      <c r="G136" s="131"/>
      <c r="H136" s="131"/>
      <c r="I136" s="132"/>
      <c r="J136" s="5">
        <f>SUM(J134:J135)</f>
        <v>0</v>
      </c>
    </row>
    <row r="137" spans="2:10" hidden="1"/>
    <row r="138" spans="2:10" ht="13.5" hidden="1" thickBot="1">
      <c r="B138" s="6" t="s">
        <v>37</v>
      </c>
      <c r="C138" s="133" t="s">
        <v>38</v>
      </c>
      <c r="D138" s="133"/>
      <c r="E138" s="133"/>
      <c r="F138" s="133"/>
      <c r="G138" s="133"/>
      <c r="H138" s="133"/>
      <c r="I138" s="3"/>
      <c r="J138" s="3"/>
    </row>
    <row r="139" spans="2:10" ht="13.5" hidden="1" thickBot="1">
      <c r="B139" s="130" t="s">
        <v>39</v>
      </c>
      <c r="C139" s="131"/>
      <c r="D139" s="131"/>
      <c r="E139" s="131"/>
      <c r="F139" s="131"/>
      <c r="G139" s="131"/>
      <c r="H139" s="131"/>
      <c r="I139" s="131"/>
      <c r="J139" s="134"/>
    </row>
    <row r="140" spans="2:10" ht="13.5" hidden="1" thickBot="1">
      <c r="B140" s="23"/>
      <c r="C140" s="135" t="s">
        <v>40</v>
      </c>
      <c r="D140" s="136"/>
      <c r="E140" s="136"/>
      <c r="F140" s="136"/>
      <c r="G140" s="136"/>
      <c r="H140" s="136"/>
      <c r="I140" s="137"/>
      <c r="J140" s="7" t="s">
        <v>0</v>
      </c>
    </row>
    <row r="141" spans="2:10" hidden="1">
      <c r="B141" s="2" t="s">
        <v>9</v>
      </c>
      <c r="C141" s="138" t="s">
        <v>41</v>
      </c>
      <c r="D141" s="139"/>
      <c r="E141" s="139"/>
      <c r="F141" s="139"/>
      <c r="G141" s="139"/>
      <c r="H141" s="139"/>
      <c r="I141" s="140"/>
      <c r="J141" s="10">
        <f>J110</f>
        <v>0</v>
      </c>
    </row>
    <row r="142" spans="2:10" hidden="1">
      <c r="B142" s="8" t="s">
        <v>10</v>
      </c>
      <c r="C142" s="141" t="s">
        <v>42</v>
      </c>
      <c r="D142" s="142"/>
      <c r="E142" s="142"/>
      <c r="F142" s="142"/>
      <c r="G142" s="142"/>
      <c r="H142" s="142"/>
      <c r="I142" s="143"/>
      <c r="J142" s="9" t="e">
        <f>#REF!</f>
        <v>#REF!</v>
      </c>
    </row>
    <row r="143" spans="2:10" ht="13.5" hidden="1" thickBot="1">
      <c r="B143" s="8" t="s">
        <v>11</v>
      </c>
      <c r="C143" s="124" t="s">
        <v>43</v>
      </c>
      <c r="D143" s="125"/>
      <c r="E143" s="125"/>
      <c r="F143" s="125"/>
      <c r="G143" s="125"/>
      <c r="H143" s="125"/>
      <c r="I143" s="126"/>
      <c r="J143" s="9">
        <f>J114</f>
        <v>0</v>
      </c>
    </row>
    <row r="144" spans="2:10" ht="13.5" hidden="1" thickBot="1">
      <c r="B144" s="127" t="s">
        <v>19</v>
      </c>
      <c r="C144" s="128"/>
      <c r="D144" s="128"/>
      <c r="E144" s="128"/>
      <c r="F144" s="128"/>
      <c r="G144" s="128"/>
      <c r="H144" s="128"/>
      <c r="I144" s="129"/>
      <c r="J144" s="5" t="e">
        <f>SUM(J141:J143)</f>
        <v>#REF!</v>
      </c>
    </row>
    <row r="145" spans="2:3" hidden="1">
      <c r="B145" s="6" t="s">
        <v>18</v>
      </c>
      <c r="C145" t="s">
        <v>44</v>
      </c>
    </row>
    <row r="146" spans="2:3" hidden="1"/>
  </sheetData>
  <mergeCells count="136">
    <mergeCell ref="C143:I143"/>
    <mergeCell ref="B144:I144"/>
    <mergeCell ref="C9:I9"/>
    <mergeCell ref="B136:I136"/>
    <mergeCell ref="C138:H138"/>
    <mergeCell ref="B139:J139"/>
    <mergeCell ref="C140:I140"/>
    <mergeCell ref="C141:I141"/>
    <mergeCell ref="C142:I142"/>
    <mergeCell ref="B134:C134"/>
    <mergeCell ref="D134:E134"/>
    <mergeCell ref="F134:G134"/>
    <mergeCell ref="B135:C135"/>
    <mergeCell ref="D135:E135"/>
    <mergeCell ref="F135:G135"/>
    <mergeCell ref="B132:C132"/>
    <mergeCell ref="D132:E132"/>
    <mergeCell ref="F132:G132"/>
    <mergeCell ref="B133:C133"/>
    <mergeCell ref="D133:E133"/>
    <mergeCell ref="F133:G133"/>
    <mergeCell ref="B130:C130"/>
    <mergeCell ref="D130:E130"/>
    <mergeCell ref="F130:G130"/>
    <mergeCell ref="B131:C131"/>
    <mergeCell ref="D131:E131"/>
    <mergeCell ref="F131:G131"/>
    <mergeCell ref="C123:I123"/>
    <mergeCell ref="C124:I124"/>
    <mergeCell ref="C125:I125"/>
    <mergeCell ref="B126:I126"/>
    <mergeCell ref="C128:H128"/>
    <mergeCell ref="B129:C129"/>
    <mergeCell ref="D129:E129"/>
    <mergeCell ref="F129:G129"/>
    <mergeCell ref="B117:J117"/>
    <mergeCell ref="B118:I118"/>
    <mergeCell ref="C119:I119"/>
    <mergeCell ref="C120:I120"/>
    <mergeCell ref="C121:I121"/>
    <mergeCell ref="C122:I122"/>
    <mergeCell ref="C110:H110"/>
    <mergeCell ref="C111:H111"/>
    <mergeCell ref="C112:H112"/>
    <mergeCell ref="C113:H113"/>
    <mergeCell ref="B114:H114"/>
    <mergeCell ref="C115:J115"/>
    <mergeCell ref="B104:J104"/>
    <mergeCell ref="B105:J105"/>
    <mergeCell ref="B106:H106"/>
    <mergeCell ref="C107:H107"/>
    <mergeCell ref="C108:H108"/>
    <mergeCell ref="C109:H109"/>
    <mergeCell ref="B98:I98"/>
    <mergeCell ref="C99:I99"/>
    <mergeCell ref="C100:I100"/>
    <mergeCell ref="C101:I101"/>
    <mergeCell ref="C102:I102"/>
    <mergeCell ref="B103:I103"/>
    <mergeCell ref="B89:I89"/>
    <mergeCell ref="B91:I91"/>
    <mergeCell ref="B92:J92"/>
    <mergeCell ref="B93:I93"/>
    <mergeCell ref="B96:I96"/>
    <mergeCell ref="B97:J97"/>
    <mergeCell ref="C82:H82"/>
    <mergeCell ref="B83:H83"/>
    <mergeCell ref="B85:D85"/>
    <mergeCell ref="C86:H86"/>
    <mergeCell ref="B87:H87"/>
    <mergeCell ref="B88:J88"/>
    <mergeCell ref="B76:H76"/>
    <mergeCell ref="C77:H77"/>
    <mergeCell ref="C78:H78"/>
    <mergeCell ref="C79:H79"/>
    <mergeCell ref="C80:H80"/>
    <mergeCell ref="C81:H81"/>
    <mergeCell ref="C70:H70"/>
    <mergeCell ref="C71:H71"/>
    <mergeCell ref="C72:H72"/>
    <mergeCell ref="B73:H73"/>
    <mergeCell ref="B74:J74"/>
    <mergeCell ref="B75:J75"/>
    <mergeCell ref="B64:J64"/>
    <mergeCell ref="B65:J65"/>
    <mergeCell ref="B66:H66"/>
    <mergeCell ref="C67:H67"/>
    <mergeCell ref="C68:H68"/>
    <mergeCell ref="C69:H69"/>
    <mergeCell ref="C52:I52"/>
    <mergeCell ref="C53:I53"/>
    <mergeCell ref="C56:I56"/>
    <mergeCell ref="B57:I57"/>
    <mergeCell ref="B58:J58"/>
    <mergeCell ref="B59:I59"/>
    <mergeCell ref="C43:H43"/>
    <mergeCell ref="C44:H44"/>
    <mergeCell ref="C45:H45"/>
    <mergeCell ref="B46:H46"/>
    <mergeCell ref="B47:J47"/>
    <mergeCell ref="B48:I48"/>
    <mergeCell ref="B37:H37"/>
    <mergeCell ref="C38:H38"/>
    <mergeCell ref="C39:H39"/>
    <mergeCell ref="C40:H40"/>
    <mergeCell ref="C41:H41"/>
    <mergeCell ref="C42:H42"/>
    <mergeCell ref="B32:H32"/>
    <mergeCell ref="C33:H33"/>
    <mergeCell ref="C34:H34"/>
    <mergeCell ref="B35:H35"/>
    <mergeCell ref="B36:J36"/>
    <mergeCell ref="C22:I22"/>
    <mergeCell ref="C24:I24"/>
    <mergeCell ref="C25:I25"/>
    <mergeCell ref="C27:I27"/>
    <mergeCell ref="C28:I28"/>
    <mergeCell ref="B29:I29"/>
    <mergeCell ref="C19:I19"/>
    <mergeCell ref="B20:J20"/>
    <mergeCell ref="A21:I21"/>
    <mergeCell ref="C8:I8"/>
    <mergeCell ref="C10:I10"/>
    <mergeCell ref="B13:J13"/>
    <mergeCell ref="C14:I14"/>
    <mergeCell ref="C15:I15"/>
    <mergeCell ref="B31:J31"/>
    <mergeCell ref="B1:J1"/>
    <mergeCell ref="B2:J2"/>
    <mergeCell ref="B4:J4"/>
    <mergeCell ref="C5:I5"/>
    <mergeCell ref="C6:I6"/>
    <mergeCell ref="C7:I7"/>
    <mergeCell ref="C16:I16"/>
    <mergeCell ref="C17:I17"/>
    <mergeCell ref="C18:I18"/>
  </mergeCells>
  <pageMargins left="0.39370078740157483" right="0.19685039370078741" top="0.59055118110236227" bottom="0.39370078740157483" header="0.15748031496062992" footer="0.15748031496062992"/>
  <pageSetup paperSize="9" scale="80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EEC217-4E23-4E4F-926A-A85F5E9BAFA0}">
  <sheetPr>
    <tabColor indexed="13"/>
  </sheetPr>
  <dimension ref="A1:M146"/>
  <sheetViews>
    <sheetView showGridLines="0" zoomScale="118" zoomScaleNormal="118" zoomScalePageLayoutView="118" workbookViewId="0"/>
  </sheetViews>
  <sheetFormatPr defaultColWidth="8.85546875" defaultRowHeight="12.75"/>
  <cols>
    <col min="2" max="2" width="7.7109375" customWidth="1"/>
    <col min="6" max="6" width="10.85546875" bestFit="1" customWidth="1"/>
    <col min="8" max="8" width="47" customWidth="1"/>
    <col min="9" max="9" width="16.85546875" customWidth="1"/>
    <col min="10" max="10" width="14.42578125" customWidth="1"/>
    <col min="11" max="11" width="5" customWidth="1"/>
    <col min="12" max="12" width="17" customWidth="1"/>
    <col min="13" max="13" width="15.85546875" customWidth="1"/>
    <col min="14" max="14" width="9.42578125" bestFit="1" customWidth="1"/>
  </cols>
  <sheetData>
    <row r="1" spans="2:10">
      <c r="B1" s="215"/>
      <c r="C1" s="215"/>
      <c r="D1" s="215"/>
      <c r="E1" s="215"/>
      <c r="F1" s="215"/>
      <c r="G1" s="215"/>
      <c r="H1" s="215"/>
      <c r="I1" s="215"/>
      <c r="J1" s="215"/>
    </row>
    <row r="2" spans="2:10">
      <c r="B2" s="216"/>
      <c r="C2" s="216"/>
      <c r="D2" s="216"/>
      <c r="E2" s="216"/>
      <c r="F2" s="216"/>
      <c r="G2" s="216"/>
      <c r="H2" s="216"/>
      <c r="I2" s="216"/>
      <c r="J2" s="216"/>
    </row>
    <row r="3" spans="2:10">
      <c r="B3" s="1"/>
      <c r="C3" s="1"/>
      <c r="D3" s="1"/>
      <c r="E3" s="1"/>
      <c r="F3" s="1"/>
      <c r="G3" s="1"/>
      <c r="H3" s="1"/>
      <c r="I3" s="1"/>
      <c r="J3" s="1"/>
    </row>
    <row r="4" spans="2:10" ht="17.100000000000001" customHeight="1">
      <c r="B4" s="212" t="s">
        <v>154</v>
      </c>
      <c r="C4" s="213"/>
      <c r="D4" s="213"/>
      <c r="E4" s="213"/>
      <c r="F4" s="213"/>
      <c r="G4" s="213"/>
      <c r="H4" s="213"/>
      <c r="I4" s="213"/>
      <c r="J4" s="214"/>
    </row>
    <row r="5" spans="2:10" ht="17.100000000000001" customHeight="1">
      <c r="B5" s="30" t="s">
        <v>9</v>
      </c>
      <c r="C5" s="171" t="s">
        <v>153</v>
      </c>
      <c r="D5" s="172"/>
      <c r="E5" s="172"/>
      <c r="F5" s="172"/>
      <c r="G5" s="172"/>
      <c r="H5" s="172"/>
      <c r="I5" s="173"/>
      <c r="J5" s="31"/>
    </row>
    <row r="6" spans="2:10" ht="17.100000000000001" customHeight="1">
      <c r="B6" s="30" t="s">
        <v>10</v>
      </c>
      <c r="C6" s="171" t="s">
        <v>152</v>
      </c>
      <c r="D6" s="172"/>
      <c r="E6" s="172"/>
      <c r="F6" s="172"/>
      <c r="G6" s="172"/>
      <c r="H6" s="172"/>
      <c r="I6" s="173"/>
      <c r="J6" s="32" t="s">
        <v>155</v>
      </c>
    </row>
    <row r="7" spans="2:10" ht="17.100000000000001" customHeight="1">
      <c r="B7" s="30" t="s">
        <v>11</v>
      </c>
      <c r="C7" s="171" t="s">
        <v>151</v>
      </c>
      <c r="D7" s="172"/>
      <c r="E7" s="172"/>
      <c r="F7" s="172"/>
      <c r="G7" s="172"/>
      <c r="H7" s="172"/>
      <c r="I7" s="173"/>
      <c r="J7" s="32" t="s">
        <v>156</v>
      </c>
    </row>
    <row r="8" spans="2:10" ht="17.100000000000001" customHeight="1">
      <c r="B8" s="32" t="s">
        <v>12</v>
      </c>
      <c r="C8" s="171" t="s">
        <v>150</v>
      </c>
      <c r="D8" s="172"/>
      <c r="E8" s="172"/>
      <c r="F8" s="172"/>
      <c r="G8" s="172"/>
      <c r="H8" s="172"/>
      <c r="I8" s="173"/>
      <c r="J8" s="32" t="s">
        <v>157</v>
      </c>
    </row>
    <row r="9" spans="2:10" ht="17.100000000000001" customHeight="1">
      <c r="B9" s="32" t="s">
        <v>13</v>
      </c>
      <c r="C9" s="171" t="s">
        <v>149</v>
      </c>
      <c r="D9" s="172"/>
      <c r="E9" s="172"/>
      <c r="F9" s="172"/>
      <c r="G9" s="172"/>
      <c r="H9" s="172"/>
      <c r="I9" s="173"/>
      <c r="J9" s="32">
        <v>24</v>
      </c>
    </row>
    <row r="10" spans="2:10" ht="17.100000000000001" customHeight="1">
      <c r="B10" s="32" t="s">
        <v>14</v>
      </c>
      <c r="C10" s="171" t="s">
        <v>201</v>
      </c>
      <c r="D10" s="172"/>
      <c r="E10" s="172"/>
      <c r="F10" s="172"/>
      <c r="G10" s="172"/>
      <c r="H10" s="172"/>
      <c r="I10" s="173"/>
      <c r="J10" s="30">
        <v>2</v>
      </c>
    </row>
    <row r="11" spans="2:10" ht="17.100000000000001" customHeight="1">
      <c r="B11" s="33"/>
      <c r="C11" s="34"/>
      <c r="D11" s="34"/>
      <c r="E11" s="34"/>
      <c r="F11" s="34"/>
      <c r="G11" s="34"/>
      <c r="H11" s="34"/>
      <c r="I11" s="33"/>
      <c r="J11" s="33"/>
    </row>
    <row r="12" spans="2:10" ht="17.100000000000001" customHeight="1">
      <c r="B12" s="33"/>
      <c r="C12" s="34"/>
      <c r="D12" s="34"/>
      <c r="E12" s="34"/>
      <c r="F12" s="34"/>
      <c r="G12" s="34"/>
      <c r="H12" s="34"/>
      <c r="I12" s="33"/>
      <c r="J12" s="33"/>
    </row>
    <row r="13" spans="2:10" ht="17.100000000000001" customHeight="1">
      <c r="B13" s="212" t="s">
        <v>49</v>
      </c>
      <c r="C13" s="213"/>
      <c r="D13" s="213"/>
      <c r="E13" s="213"/>
      <c r="F13" s="213"/>
      <c r="G13" s="213"/>
      <c r="H13" s="213"/>
      <c r="I13" s="213"/>
      <c r="J13" s="214"/>
    </row>
    <row r="14" spans="2:10" ht="17.100000000000001" customHeight="1">
      <c r="B14" s="30">
        <v>1</v>
      </c>
      <c r="C14" s="163" t="s">
        <v>8</v>
      </c>
      <c r="D14" s="164"/>
      <c r="E14" s="164"/>
      <c r="F14" s="164"/>
      <c r="G14" s="164"/>
      <c r="H14" s="164"/>
      <c r="I14" s="165"/>
      <c r="J14" s="32" t="s">
        <v>162</v>
      </c>
    </row>
    <row r="15" spans="2:10" ht="17.100000000000001" customHeight="1">
      <c r="B15" s="30">
        <v>2</v>
      </c>
      <c r="C15" s="171" t="s">
        <v>50</v>
      </c>
      <c r="D15" s="172"/>
      <c r="E15" s="172"/>
      <c r="F15" s="172"/>
      <c r="G15" s="172"/>
      <c r="H15" s="172"/>
      <c r="I15" s="173"/>
      <c r="J15" s="35" t="s">
        <v>163</v>
      </c>
    </row>
    <row r="16" spans="2:10" ht="17.100000000000001" customHeight="1">
      <c r="B16" s="30">
        <v>3</v>
      </c>
      <c r="C16" s="163" t="s">
        <v>7</v>
      </c>
      <c r="D16" s="164"/>
      <c r="E16" s="164"/>
      <c r="F16" s="164"/>
      <c r="G16" s="164"/>
      <c r="H16" s="164"/>
      <c r="I16" s="165"/>
      <c r="J16" s="102"/>
    </row>
    <row r="17" spans="2:10" ht="17.100000000000001" customHeight="1">
      <c r="B17" s="30">
        <v>4</v>
      </c>
      <c r="C17" s="163" t="s">
        <v>6</v>
      </c>
      <c r="D17" s="164"/>
      <c r="E17" s="164"/>
      <c r="F17" s="164"/>
      <c r="G17" s="164"/>
      <c r="H17" s="164"/>
      <c r="I17" s="165"/>
      <c r="J17" s="32" t="s">
        <v>162</v>
      </c>
    </row>
    <row r="18" spans="2:10" ht="17.100000000000001" customHeight="1">
      <c r="B18" s="30">
        <v>5</v>
      </c>
      <c r="C18" s="171" t="s">
        <v>5</v>
      </c>
      <c r="D18" s="164"/>
      <c r="E18" s="164"/>
      <c r="F18" s="164"/>
      <c r="G18" s="164"/>
      <c r="H18" s="164"/>
      <c r="I18" s="165"/>
      <c r="J18" s="32" t="s">
        <v>158</v>
      </c>
    </row>
    <row r="19" spans="2:10" ht="17.100000000000001" customHeight="1">
      <c r="B19" s="30">
        <v>6</v>
      </c>
      <c r="C19" s="171" t="s">
        <v>160</v>
      </c>
      <c r="D19" s="164"/>
      <c r="E19" s="164"/>
      <c r="F19" s="164"/>
      <c r="G19" s="164"/>
      <c r="H19" s="164"/>
      <c r="I19" s="165"/>
      <c r="J19" s="105" t="s">
        <v>159</v>
      </c>
    </row>
    <row r="20" spans="2:10" ht="17.100000000000001" customHeight="1">
      <c r="B20" s="167" t="s">
        <v>103</v>
      </c>
      <c r="C20" s="209"/>
      <c r="D20" s="209"/>
      <c r="E20" s="209"/>
      <c r="F20" s="209"/>
      <c r="G20" s="209"/>
      <c r="H20" s="209"/>
      <c r="I20" s="209"/>
      <c r="J20" s="209"/>
    </row>
    <row r="21" spans="2:10" ht="17.100000000000001" customHeight="1">
      <c r="B21" s="210" t="s">
        <v>24</v>
      </c>
      <c r="C21" s="184"/>
      <c r="D21" s="184"/>
      <c r="E21" s="184"/>
      <c r="F21" s="184"/>
      <c r="G21" s="184"/>
      <c r="H21" s="184"/>
      <c r="I21" s="211"/>
      <c r="J21" s="98" t="s">
        <v>87</v>
      </c>
    </row>
    <row r="22" spans="2:10" ht="17.100000000000001" customHeight="1">
      <c r="B22" s="99" t="s">
        <v>9</v>
      </c>
      <c r="C22" s="206" t="s">
        <v>45</v>
      </c>
      <c r="D22" s="207"/>
      <c r="E22" s="207"/>
      <c r="F22" s="207"/>
      <c r="G22" s="207"/>
      <c r="H22" s="207"/>
      <c r="I22" s="208"/>
      <c r="J22" s="102"/>
    </row>
    <row r="23" spans="2:10" ht="17.100000000000001" customHeight="1">
      <c r="B23" s="99" t="s">
        <v>10</v>
      </c>
      <c r="C23" s="100" t="s">
        <v>51</v>
      </c>
      <c r="D23" s="101"/>
      <c r="E23" s="101"/>
      <c r="F23" s="101"/>
      <c r="G23" s="101"/>
      <c r="H23" s="101"/>
      <c r="I23" s="103">
        <v>0.4</v>
      </c>
      <c r="J23" s="104"/>
    </row>
    <row r="24" spans="2:10" ht="17.100000000000001" customHeight="1">
      <c r="B24" s="99" t="s">
        <v>11</v>
      </c>
      <c r="C24" s="206" t="s">
        <v>52</v>
      </c>
      <c r="D24" s="207"/>
      <c r="E24" s="207"/>
      <c r="F24" s="207"/>
      <c r="G24" s="207"/>
      <c r="H24" s="207"/>
      <c r="I24" s="208"/>
      <c r="J24" s="104"/>
    </row>
    <row r="25" spans="2:10" ht="17.100000000000001" customHeight="1">
      <c r="B25" s="99" t="s">
        <v>12</v>
      </c>
      <c r="C25" s="206" t="s">
        <v>1</v>
      </c>
      <c r="D25" s="207"/>
      <c r="E25" s="207"/>
      <c r="F25" s="207"/>
      <c r="G25" s="207"/>
      <c r="H25" s="207"/>
      <c r="I25" s="208"/>
      <c r="J25" s="104"/>
    </row>
    <row r="26" spans="2:10" ht="17.100000000000001" customHeight="1">
      <c r="B26" s="99" t="s">
        <v>13</v>
      </c>
      <c r="C26" s="100" t="s">
        <v>53</v>
      </c>
      <c r="D26" s="101"/>
      <c r="E26" s="101"/>
      <c r="F26" s="101"/>
      <c r="G26" s="101"/>
      <c r="H26" s="101"/>
      <c r="I26" s="91"/>
      <c r="J26" s="104"/>
    </row>
    <row r="27" spans="2:10" ht="17.100000000000001" customHeight="1">
      <c r="B27" s="99" t="s">
        <v>14</v>
      </c>
      <c r="C27" s="206" t="s">
        <v>104</v>
      </c>
      <c r="D27" s="207"/>
      <c r="E27" s="207"/>
      <c r="F27" s="207"/>
      <c r="G27" s="207"/>
      <c r="H27" s="207"/>
      <c r="I27" s="208"/>
      <c r="J27" s="104"/>
    </row>
    <row r="28" spans="2:10" ht="17.100000000000001" customHeight="1">
      <c r="B28" s="99" t="s">
        <v>15</v>
      </c>
      <c r="C28" s="206" t="s">
        <v>164</v>
      </c>
      <c r="D28" s="207"/>
      <c r="E28" s="207"/>
      <c r="F28" s="207"/>
      <c r="G28" s="207"/>
      <c r="H28" s="207"/>
      <c r="I28" s="208"/>
      <c r="J28" s="104"/>
    </row>
    <row r="29" spans="2:10" ht="17.100000000000001" customHeight="1">
      <c r="B29" s="160" t="s">
        <v>102</v>
      </c>
      <c r="C29" s="161"/>
      <c r="D29" s="161"/>
      <c r="E29" s="161"/>
      <c r="F29" s="161"/>
      <c r="G29" s="161"/>
      <c r="H29" s="161"/>
      <c r="I29" s="162"/>
      <c r="J29" s="78">
        <f>SUM(J22:J27)</f>
        <v>0</v>
      </c>
    </row>
    <row r="30" spans="2:10" ht="17.100000000000001" customHeight="1">
      <c r="B30" s="38"/>
      <c r="C30" s="76" t="s">
        <v>105</v>
      </c>
      <c r="D30" s="38"/>
      <c r="E30" s="38"/>
      <c r="F30" s="38"/>
      <c r="G30" s="38"/>
      <c r="H30" s="38"/>
      <c r="I30" s="38"/>
      <c r="J30" s="39"/>
    </row>
    <row r="31" spans="2:10" ht="17.100000000000001" customHeight="1">
      <c r="B31" s="178" t="s">
        <v>54</v>
      </c>
      <c r="C31" s="179"/>
      <c r="D31" s="179"/>
      <c r="E31" s="179"/>
      <c r="F31" s="179"/>
      <c r="G31" s="179"/>
      <c r="H31" s="179"/>
      <c r="I31" s="179"/>
      <c r="J31" s="180"/>
    </row>
    <row r="32" spans="2:10" ht="17.100000000000001" customHeight="1">
      <c r="B32" s="166" t="s">
        <v>88</v>
      </c>
      <c r="C32" s="167"/>
      <c r="D32" s="167"/>
      <c r="E32" s="167"/>
      <c r="F32" s="167"/>
      <c r="G32" s="167"/>
      <c r="H32" s="168"/>
      <c r="I32" s="35" t="s">
        <v>2</v>
      </c>
      <c r="J32" s="32" t="s">
        <v>87</v>
      </c>
    </row>
    <row r="33" spans="2:13" ht="17.100000000000001" customHeight="1">
      <c r="B33" s="35" t="s">
        <v>9</v>
      </c>
      <c r="C33" s="171" t="s">
        <v>56</v>
      </c>
      <c r="D33" s="172"/>
      <c r="E33" s="172"/>
      <c r="F33" s="172"/>
      <c r="G33" s="172"/>
      <c r="H33" s="173"/>
      <c r="I33" s="40">
        <v>8.3299999999999999E-2</v>
      </c>
      <c r="J33" s="36">
        <f>$J$29*I33</f>
        <v>0</v>
      </c>
    </row>
    <row r="34" spans="2:13" ht="17.100000000000001" customHeight="1">
      <c r="B34" s="35" t="s">
        <v>10</v>
      </c>
      <c r="C34" s="171" t="s">
        <v>85</v>
      </c>
      <c r="D34" s="172"/>
      <c r="E34" s="172"/>
      <c r="F34" s="172"/>
      <c r="G34" s="172"/>
      <c r="H34" s="173"/>
      <c r="I34" s="41">
        <v>0.1111</v>
      </c>
      <c r="J34" s="36">
        <f>$J$29*I34</f>
        <v>0</v>
      </c>
    </row>
    <row r="35" spans="2:13" ht="17.100000000000001" customHeight="1">
      <c r="B35" s="203" t="s">
        <v>101</v>
      </c>
      <c r="C35" s="204"/>
      <c r="D35" s="204"/>
      <c r="E35" s="204"/>
      <c r="F35" s="204"/>
      <c r="G35" s="204"/>
      <c r="H35" s="205"/>
      <c r="I35" s="120">
        <f>SUM(I33:I34)</f>
        <v>0.19440000000000002</v>
      </c>
      <c r="J35" s="79">
        <f>SUM(J33:J34)</f>
        <v>0</v>
      </c>
    </row>
    <row r="36" spans="2:13" ht="17.100000000000001" customHeight="1">
      <c r="B36" s="184"/>
      <c r="C36" s="184"/>
      <c r="D36" s="184"/>
      <c r="E36" s="184"/>
      <c r="F36" s="184"/>
      <c r="G36" s="184"/>
      <c r="H36" s="184"/>
      <c r="I36" s="184"/>
      <c r="J36" s="184"/>
    </row>
    <row r="37" spans="2:13" ht="17.100000000000001" customHeight="1">
      <c r="B37" s="166" t="s">
        <v>66</v>
      </c>
      <c r="C37" s="167"/>
      <c r="D37" s="167"/>
      <c r="E37" s="167"/>
      <c r="F37" s="167"/>
      <c r="G37" s="167"/>
      <c r="H37" s="168"/>
      <c r="I37" s="35" t="s">
        <v>2</v>
      </c>
      <c r="J37" s="35" t="s">
        <v>87</v>
      </c>
      <c r="L37" s="28"/>
      <c r="M37" s="27"/>
    </row>
    <row r="38" spans="2:13" ht="17.100000000000001" customHeight="1">
      <c r="B38" s="51" t="s">
        <v>9</v>
      </c>
      <c r="C38" s="171" t="s">
        <v>59</v>
      </c>
      <c r="D38" s="172"/>
      <c r="E38" s="172"/>
      <c r="F38" s="172"/>
      <c r="G38" s="172"/>
      <c r="H38" s="173"/>
      <c r="I38" s="56">
        <v>0.1</v>
      </c>
      <c r="J38" s="57">
        <f>$J$29*I38</f>
        <v>0</v>
      </c>
      <c r="L38" s="29"/>
      <c r="M38" s="27"/>
    </row>
    <row r="39" spans="2:13" ht="17.100000000000001" customHeight="1">
      <c r="B39" s="35" t="s">
        <v>10</v>
      </c>
      <c r="C39" s="171" t="s">
        <v>60</v>
      </c>
      <c r="D39" s="172"/>
      <c r="E39" s="172"/>
      <c r="F39" s="172"/>
      <c r="G39" s="172"/>
      <c r="H39" s="173"/>
      <c r="I39" s="40">
        <v>2.5000000000000001E-2</v>
      </c>
      <c r="J39" s="57">
        <f t="shared" ref="J39:J45" si="0">$J$29*I39</f>
        <v>0</v>
      </c>
      <c r="L39" s="28"/>
    </row>
    <row r="40" spans="2:13" ht="17.100000000000001" customHeight="1">
      <c r="B40" s="35" t="s">
        <v>11</v>
      </c>
      <c r="C40" s="171" t="s">
        <v>61</v>
      </c>
      <c r="D40" s="172"/>
      <c r="E40" s="172"/>
      <c r="F40" s="172"/>
      <c r="G40" s="172"/>
      <c r="H40" s="173"/>
      <c r="I40" s="40">
        <v>0.03</v>
      </c>
      <c r="J40" s="57">
        <f t="shared" si="0"/>
        <v>0</v>
      </c>
      <c r="L40" s="28"/>
    </row>
    <row r="41" spans="2:13" ht="17.100000000000001" customHeight="1">
      <c r="B41" s="35" t="s">
        <v>12</v>
      </c>
      <c r="C41" s="171" t="s">
        <v>58</v>
      </c>
      <c r="D41" s="172"/>
      <c r="E41" s="172"/>
      <c r="F41" s="172"/>
      <c r="G41" s="172"/>
      <c r="H41" s="173"/>
      <c r="I41" s="40">
        <v>1.4999999999999999E-2</v>
      </c>
      <c r="J41" s="57">
        <f t="shared" si="0"/>
        <v>0</v>
      </c>
    </row>
    <row r="42" spans="2:13" ht="17.100000000000001" customHeight="1">
      <c r="B42" s="35" t="s">
        <v>13</v>
      </c>
      <c r="C42" s="171" t="s">
        <v>62</v>
      </c>
      <c r="D42" s="172"/>
      <c r="E42" s="172"/>
      <c r="F42" s="172"/>
      <c r="G42" s="172"/>
      <c r="H42" s="173"/>
      <c r="I42" s="40">
        <v>0.01</v>
      </c>
      <c r="J42" s="57">
        <f t="shared" si="0"/>
        <v>0</v>
      </c>
    </row>
    <row r="43" spans="2:13" ht="17.100000000000001" customHeight="1">
      <c r="B43" s="35" t="s">
        <v>14</v>
      </c>
      <c r="C43" s="171" t="s">
        <v>63</v>
      </c>
      <c r="D43" s="172"/>
      <c r="E43" s="172"/>
      <c r="F43" s="172"/>
      <c r="G43" s="172"/>
      <c r="H43" s="173"/>
      <c r="I43" s="40">
        <v>6.0000000000000001E-3</v>
      </c>
      <c r="J43" s="57">
        <f t="shared" si="0"/>
        <v>0</v>
      </c>
    </row>
    <row r="44" spans="2:13" ht="17.100000000000001" customHeight="1">
      <c r="B44" s="35" t="s">
        <v>15</v>
      </c>
      <c r="C44" s="171" t="s">
        <v>64</v>
      </c>
      <c r="D44" s="172"/>
      <c r="E44" s="172"/>
      <c r="F44" s="172"/>
      <c r="G44" s="172"/>
      <c r="H44" s="173"/>
      <c r="I44" s="40">
        <v>2E-3</v>
      </c>
      <c r="J44" s="57">
        <f t="shared" si="0"/>
        <v>0</v>
      </c>
    </row>
    <row r="45" spans="2:13" ht="17.100000000000001" customHeight="1">
      <c r="B45" s="52" t="s">
        <v>16</v>
      </c>
      <c r="C45" s="171" t="s">
        <v>65</v>
      </c>
      <c r="D45" s="172"/>
      <c r="E45" s="172"/>
      <c r="F45" s="172"/>
      <c r="G45" s="172"/>
      <c r="H45" s="173"/>
      <c r="I45" s="55">
        <v>0.08</v>
      </c>
      <c r="J45" s="57">
        <f t="shared" si="0"/>
        <v>0</v>
      </c>
    </row>
    <row r="46" spans="2:13" ht="17.100000000000001" customHeight="1">
      <c r="B46" s="188" t="s">
        <v>106</v>
      </c>
      <c r="C46" s="189"/>
      <c r="D46" s="189"/>
      <c r="E46" s="189"/>
      <c r="F46" s="189"/>
      <c r="G46" s="189"/>
      <c r="H46" s="190"/>
      <c r="I46" s="120">
        <f>SUM(I38:I45)</f>
        <v>0.26800000000000002</v>
      </c>
      <c r="J46" s="79">
        <f>SUM(J38:J45)</f>
        <v>0</v>
      </c>
      <c r="L46" s="26"/>
    </row>
    <row r="47" spans="2:13" ht="17.100000000000001" customHeight="1">
      <c r="B47" s="184"/>
      <c r="C47" s="184"/>
      <c r="D47" s="184"/>
      <c r="E47" s="184"/>
      <c r="F47" s="184"/>
      <c r="G47" s="184"/>
      <c r="H47" s="184"/>
      <c r="I47" s="184"/>
      <c r="J47" s="184"/>
    </row>
    <row r="48" spans="2:13" ht="17.100000000000001" customHeight="1">
      <c r="B48" s="200" t="s">
        <v>67</v>
      </c>
      <c r="C48" s="201"/>
      <c r="D48" s="201"/>
      <c r="E48" s="201"/>
      <c r="F48" s="201"/>
      <c r="G48" s="201"/>
      <c r="H48" s="201"/>
      <c r="I48" s="202"/>
      <c r="J48" s="81" t="s">
        <v>87</v>
      </c>
    </row>
    <row r="49" spans="1:10" ht="17.100000000000001" customHeight="1">
      <c r="B49" s="51" t="s">
        <v>9</v>
      </c>
      <c r="C49" s="68" t="s">
        <v>112</v>
      </c>
      <c r="D49" s="69"/>
      <c r="E49" s="69"/>
      <c r="F49" s="69"/>
      <c r="G49" s="69"/>
      <c r="H49" s="69"/>
      <c r="I49" s="82"/>
      <c r="J49" s="57">
        <f>ROUND(((I49*1)*21),2)</f>
        <v>0</v>
      </c>
    </row>
    <row r="50" spans="1:10" ht="17.100000000000001" customHeight="1">
      <c r="B50" s="51" t="s">
        <v>110</v>
      </c>
      <c r="C50" s="68" t="s">
        <v>111</v>
      </c>
      <c r="D50" s="69"/>
      <c r="E50" s="69"/>
      <c r="F50" s="69"/>
      <c r="G50" s="69"/>
      <c r="H50" s="69"/>
      <c r="I50" s="73">
        <v>0.06</v>
      </c>
      <c r="J50" s="57">
        <f>-ROUND((J22*6%),2)</f>
        <v>0</v>
      </c>
    </row>
    <row r="51" spans="1:10" ht="17.100000000000001" customHeight="1">
      <c r="B51" s="35" t="s">
        <v>10</v>
      </c>
      <c r="C51" s="83" t="s">
        <v>115</v>
      </c>
      <c r="D51" s="84"/>
      <c r="E51" s="84"/>
      <c r="F51" s="84"/>
      <c r="G51" s="84"/>
      <c r="H51" s="84"/>
      <c r="I51" s="86"/>
      <c r="J51" s="36">
        <f>ROUND((I51*21),2)</f>
        <v>0</v>
      </c>
    </row>
    <row r="52" spans="1:10" ht="17.100000000000001" customHeight="1">
      <c r="B52" s="35" t="s">
        <v>11</v>
      </c>
      <c r="C52" s="171" t="s">
        <v>113</v>
      </c>
      <c r="D52" s="172"/>
      <c r="E52" s="172"/>
      <c r="F52" s="172"/>
      <c r="G52" s="172"/>
      <c r="H52" s="172"/>
      <c r="I52" s="173"/>
      <c r="J52" s="36"/>
    </row>
    <row r="53" spans="1:10" ht="17.100000000000001" customHeight="1">
      <c r="B53" s="52" t="s">
        <v>12</v>
      </c>
      <c r="C53" s="171" t="s">
        <v>114</v>
      </c>
      <c r="D53" s="172"/>
      <c r="E53" s="172"/>
      <c r="F53" s="172"/>
      <c r="G53" s="172"/>
      <c r="H53" s="172"/>
      <c r="I53" s="173"/>
      <c r="J53" s="50"/>
    </row>
    <row r="54" spans="1:10" ht="17.100000000000001" customHeight="1">
      <c r="B54" s="52" t="s">
        <v>13</v>
      </c>
      <c r="C54" s="68" t="s">
        <v>107</v>
      </c>
      <c r="D54" s="69"/>
      <c r="E54" s="69"/>
      <c r="F54" s="69"/>
      <c r="G54" s="69"/>
      <c r="H54" s="69"/>
      <c r="I54" s="82"/>
      <c r="J54" s="50"/>
    </row>
    <row r="55" spans="1:10" ht="17.100000000000001" customHeight="1">
      <c r="B55" s="52" t="s">
        <v>14</v>
      </c>
      <c r="C55" s="68" t="s">
        <v>108</v>
      </c>
      <c r="D55" s="69"/>
      <c r="E55" s="69"/>
      <c r="F55" s="69"/>
      <c r="G55" s="69"/>
      <c r="H55" s="69"/>
      <c r="I55" s="82"/>
      <c r="J55" s="50"/>
    </row>
    <row r="56" spans="1:10" ht="17.100000000000001" customHeight="1">
      <c r="B56" s="52" t="s">
        <v>15</v>
      </c>
      <c r="C56" s="171" t="s">
        <v>109</v>
      </c>
      <c r="D56" s="172"/>
      <c r="E56" s="172"/>
      <c r="F56" s="172"/>
      <c r="G56" s="172"/>
      <c r="H56" s="172"/>
      <c r="I56" s="173"/>
      <c r="J56" s="50"/>
    </row>
    <row r="57" spans="1:10" ht="17.100000000000001" customHeight="1">
      <c r="B57" s="166" t="s">
        <v>89</v>
      </c>
      <c r="C57" s="167"/>
      <c r="D57" s="167"/>
      <c r="E57" s="167"/>
      <c r="F57" s="167"/>
      <c r="G57" s="167"/>
      <c r="H57" s="167"/>
      <c r="I57" s="168"/>
      <c r="J57" s="46">
        <f>SUM(J49:J56)</f>
        <v>0</v>
      </c>
    </row>
    <row r="58" spans="1:10" ht="22.5" customHeight="1">
      <c r="B58" s="193" t="s">
        <v>118</v>
      </c>
      <c r="C58" s="193"/>
      <c r="D58" s="193"/>
      <c r="E58" s="193"/>
      <c r="F58" s="193"/>
      <c r="G58" s="193"/>
      <c r="H58" s="193"/>
      <c r="I58" s="193"/>
      <c r="J58" s="193"/>
    </row>
    <row r="59" spans="1:10" ht="27" customHeight="1">
      <c r="B59" s="197" t="s">
        <v>68</v>
      </c>
      <c r="C59" s="198"/>
      <c r="D59" s="198"/>
      <c r="E59" s="198"/>
      <c r="F59" s="198"/>
      <c r="G59" s="198"/>
      <c r="H59" s="198"/>
      <c r="I59" s="199"/>
      <c r="J59" s="61" t="s">
        <v>87</v>
      </c>
    </row>
    <row r="60" spans="1:10" ht="17.100000000000001" customHeight="1">
      <c r="B60" s="35" t="s">
        <v>69</v>
      </c>
      <c r="C60" s="68" t="s">
        <v>55</v>
      </c>
      <c r="D60" s="71"/>
      <c r="E60" s="71"/>
      <c r="F60" s="71"/>
      <c r="G60" s="71"/>
      <c r="H60" s="71"/>
      <c r="I60" s="87">
        <v>0.19439999999999999</v>
      </c>
      <c r="J60" s="36">
        <f>J35</f>
        <v>0</v>
      </c>
    </row>
    <row r="61" spans="1:10" ht="17.100000000000001" customHeight="1">
      <c r="B61" s="35" t="s">
        <v>70</v>
      </c>
      <c r="C61" s="68" t="s">
        <v>57</v>
      </c>
      <c r="D61" s="69"/>
      <c r="E61" s="71"/>
      <c r="F61" s="71"/>
      <c r="G61" s="71"/>
      <c r="H61" s="71"/>
      <c r="I61" s="87">
        <v>0.26800000000000002</v>
      </c>
      <c r="J61" s="47">
        <f>J46</f>
        <v>0</v>
      </c>
    </row>
    <row r="62" spans="1:10" ht="17.100000000000001" customHeight="1">
      <c r="B62" s="52" t="s">
        <v>71</v>
      </c>
      <c r="C62" s="68" t="s">
        <v>72</v>
      </c>
      <c r="D62" s="71"/>
      <c r="E62" s="71"/>
      <c r="F62" s="71"/>
      <c r="G62" s="71"/>
      <c r="H62" s="71"/>
      <c r="I62" s="72"/>
      <c r="J62" s="53">
        <f>J57</f>
        <v>0</v>
      </c>
    </row>
    <row r="63" spans="1:10" ht="17.100000000000001" customHeight="1">
      <c r="A63" s="88"/>
      <c r="B63" s="89" t="s">
        <v>116</v>
      </c>
      <c r="C63" s="90"/>
      <c r="D63" s="90"/>
      <c r="E63" s="90"/>
      <c r="F63" s="90"/>
      <c r="G63" s="80"/>
      <c r="H63" s="80"/>
      <c r="I63" s="121">
        <v>0.46239999999999998</v>
      </c>
      <c r="J63" s="79">
        <f>SUM(J60:J62)</f>
        <v>0</v>
      </c>
    </row>
    <row r="64" spans="1:10" ht="23.25" customHeight="1">
      <c r="B64" s="193" t="s">
        <v>117</v>
      </c>
      <c r="C64" s="193"/>
      <c r="D64" s="193"/>
      <c r="E64" s="193"/>
      <c r="F64" s="193"/>
      <c r="G64" s="193"/>
      <c r="H64" s="193"/>
      <c r="I64" s="193"/>
      <c r="J64" s="193"/>
    </row>
    <row r="65" spans="2:12" ht="17.100000000000001" customHeight="1">
      <c r="B65" s="178" t="s">
        <v>73</v>
      </c>
      <c r="C65" s="179"/>
      <c r="D65" s="179"/>
      <c r="E65" s="179"/>
      <c r="F65" s="179"/>
      <c r="G65" s="179"/>
      <c r="H65" s="179"/>
      <c r="I65" s="179"/>
      <c r="J65" s="180"/>
    </row>
    <row r="66" spans="2:12" ht="17.100000000000001" customHeight="1">
      <c r="B66" s="166"/>
      <c r="C66" s="167"/>
      <c r="D66" s="167"/>
      <c r="E66" s="167"/>
      <c r="F66" s="167"/>
      <c r="G66" s="167"/>
      <c r="H66" s="168"/>
      <c r="I66" s="58" t="s">
        <v>2</v>
      </c>
      <c r="J66" s="58" t="s">
        <v>87</v>
      </c>
    </row>
    <row r="67" spans="2:12" ht="17.100000000000001" customHeight="1">
      <c r="B67" s="35" t="s">
        <v>9</v>
      </c>
      <c r="C67" s="171" t="s">
        <v>76</v>
      </c>
      <c r="D67" s="172"/>
      <c r="E67" s="172"/>
      <c r="F67" s="172"/>
      <c r="G67" s="172"/>
      <c r="H67" s="173"/>
      <c r="I67" s="40">
        <v>4.5999999999999999E-3</v>
      </c>
      <c r="J67" s="47">
        <f>$J$29*I67</f>
        <v>0</v>
      </c>
    </row>
    <row r="68" spans="2:12" ht="17.100000000000001" customHeight="1">
      <c r="B68" s="35" t="s">
        <v>10</v>
      </c>
      <c r="C68" s="171" t="s">
        <v>75</v>
      </c>
      <c r="D68" s="172"/>
      <c r="E68" s="172"/>
      <c r="F68" s="172"/>
      <c r="G68" s="172"/>
      <c r="H68" s="173"/>
      <c r="I68" s="43">
        <v>4.0000000000000002E-4</v>
      </c>
      <c r="J68" s="47">
        <f t="shared" ref="J68:J72" si="1">$J$29*I68</f>
        <v>0</v>
      </c>
    </row>
    <row r="69" spans="2:12" ht="17.100000000000001" customHeight="1">
      <c r="B69" s="35" t="s">
        <v>11</v>
      </c>
      <c r="C69" s="171" t="s">
        <v>119</v>
      </c>
      <c r="D69" s="172"/>
      <c r="E69" s="172"/>
      <c r="F69" s="172"/>
      <c r="G69" s="172"/>
      <c r="H69" s="173"/>
      <c r="I69" s="40">
        <v>0.02</v>
      </c>
      <c r="J69" s="47">
        <f t="shared" si="1"/>
        <v>0</v>
      </c>
    </row>
    <row r="70" spans="2:12" ht="17.100000000000001" customHeight="1">
      <c r="B70" s="35" t="s">
        <v>12</v>
      </c>
      <c r="C70" s="171" t="s">
        <v>74</v>
      </c>
      <c r="D70" s="172"/>
      <c r="E70" s="172"/>
      <c r="F70" s="172"/>
      <c r="G70" s="172"/>
      <c r="H70" s="173"/>
      <c r="I70" s="40">
        <v>1.9400000000000001E-2</v>
      </c>
      <c r="J70" s="47">
        <f t="shared" si="1"/>
        <v>0</v>
      </c>
    </row>
    <row r="71" spans="2:12" ht="29.1" customHeight="1">
      <c r="B71" s="35" t="s">
        <v>13</v>
      </c>
      <c r="C71" s="194" t="s">
        <v>90</v>
      </c>
      <c r="D71" s="195"/>
      <c r="E71" s="195"/>
      <c r="F71" s="195"/>
      <c r="G71" s="195"/>
      <c r="H71" s="196"/>
      <c r="I71" s="41">
        <f>I70*I46</f>
        <v>5.1992000000000002E-3</v>
      </c>
      <c r="J71" s="47">
        <f t="shared" si="1"/>
        <v>0</v>
      </c>
    </row>
    <row r="72" spans="2:12" ht="17.100000000000001" customHeight="1">
      <c r="B72" s="52" t="s">
        <v>14</v>
      </c>
      <c r="C72" s="171" t="s">
        <v>91</v>
      </c>
      <c r="D72" s="172"/>
      <c r="E72" s="172"/>
      <c r="F72" s="172"/>
      <c r="G72" s="172"/>
      <c r="H72" s="173"/>
      <c r="I72" s="59">
        <v>0.02</v>
      </c>
      <c r="J72" s="47">
        <f t="shared" si="1"/>
        <v>0</v>
      </c>
    </row>
    <row r="73" spans="2:12" ht="17.100000000000001" customHeight="1">
      <c r="B73" s="188" t="s">
        <v>120</v>
      </c>
      <c r="C73" s="189"/>
      <c r="D73" s="189"/>
      <c r="E73" s="189"/>
      <c r="F73" s="189"/>
      <c r="G73" s="189"/>
      <c r="H73" s="190"/>
      <c r="I73" s="120">
        <f>SUM(I67:I72)</f>
        <v>6.95992E-2</v>
      </c>
      <c r="J73" s="79">
        <f>SUM(J67:J72)</f>
        <v>0</v>
      </c>
    </row>
    <row r="74" spans="2:12" ht="39.75" customHeight="1">
      <c r="B74" s="167" t="s">
        <v>124</v>
      </c>
      <c r="C74" s="167"/>
      <c r="D74" s="167"/>
      <c r="E74" s="167"/>
      <c r="F74" s="167"/>
      <c r="G74" s="167"/>
      <c r="H74" s="167"/>
      <c r="I74" s="167"/>
      <c r="J74" s="167"/>
    </row>
    <row r="75" spans="2:12" ht="17.100000000000001" customHeight="1">
      <c r="B75" s="178" t="s">
        <v>77</v>
      </c>
      <c r="C75" s="179"/>
      <c r="D75" s="179"/>
      <c r="E75" s="179"/>
      <c r="F75" s="179"/>
      <c r="G75" s="179"/>
      <c r="H75" s="179"/>
      <c r="I75" s="179"/>
      <c r="J75" s="180"/>
    </row>
    <row r="76" spans="2:12" ht="17.100000000000001" customHeight="1">
      <c r="B76" s="166"/>
      <c r="C76" s="167"/>
      <c r="D76" s="167"/>
      <c r="E76" s="167"/>
      <c r="F76" s="167"/>
      <c r="G76" s="167"/>
      <c r="H76" s="168"/>
      <c r="I76" s="58" t="s">
        <v>2</v>
      </c>
      <c r="J76" s="58" t="s">
        <v>87</v>
      </c>
    </row>
    <row r="77" spans="2:12" ht="17.100000000000001" customHeight="1">
      <c r="B77" s="35" t="s">
        <v>9</v>
      </c>
      <c r="C77" s="171" t="s">
        <v>92</v>
      </c>
      <c r="D77" s="172"/>
      <c r="E77" s="172"/>
      <c r="F77" s="172"/>
      <c r="G77" s="172"/>
      <c r="H77" s="173"/>
      <c r="I77" s="44"/>
      <c r="J77" s="36">
        <f>$J$29*I77</f>
        <v>0</v>
      </c>
      <c r="L77">
        <v>8.98</v>
      </c>
    </row>
    <row r="78" spans="2:12" ht="17.100000000000001" customHeight="1">
      <c r="B78" s="35" t="s">
        <v>10</v>
      </c>
      <c r="C78" s="171" t="s">
        <v>121</v>
      </c>
      <c r="D78" s="172"/>
      <c r="E78" s="172"/>
      <c r="F78" s="172"/>
      <c r="G78" s="172"/>
      <c r="H78" s="173"/>
      <c r="I78" s="44">
        <v>2.8E-3</v>
      </c>
      <c r="J78" s="36">
        <f t="shared" ref="J78:J81" si="2">$J$29*I78</f>
        <v>0</v>
      </c>
      <c r="L78">
        <f>8.98/3</f>
        <v>2.9933333333333336</v>
      </c>
    </row>
    <row r="79" spans="2:12" ht="17.100000000000001" customHeight="1">
      <c r="B79" s="35" t="s">
        <v>11</v>
      </c>
      <c r="C79" s="171" t="s">
        <v>93</v>
      </c>
      <c r="D79" s="172"/>
      <c r="E79" s="172"/>
      <c r="F79" s="172"/>
      <c r="G79" s="172"/>
      <c r="H79" s="173"/>
      <c r="I79" s="44">
        <v>2.0000000000000001E-4</v>
      </c>
      <c r="J79" s="36">
        <f t="shared" si="2"/>
        <v>0</v>
      </c>
      <c r="L79">
        <f>L77+L78</f>
        <v>11.973333333333334</v>
      </c>
    </row>
    <row r="80" spans="2:12" ht="17.100000000000001" customHeight="1">
      <c r="B80" s="35" t="s">
        <v>12</v>
      </c>
      <c r="C80" s="171" t="s">
        <v>94</v>
      </c>
      <c r="D80" s="172"/>
      <c r="E80" s="172"/>
      <c r="F80" s="172"/>
      <c r="G80" s="172"/>
      <c r="H80" s="173"/>
      <c r="I80" s="40">
        <v>3.3E-3</v>
      </c>
      <c r="J80" s="36">
        <f t="shared" si="2"/>
        <v>0</v>
      </c>
      <c r="L80">
        <f>L79*I46</f>
        <v>3.2088533333333338</v>
      </c>
    </row>
    <row r="81" spans="2:12" ht="17.100000000000001" customHeight="1">
      <c r="B81" s="35" t="s">
        <v>13</v>
      </c>
      <c r="C81" s="171" t="s">
        <v>95</v>
      </c>
      <c r="D81" s="172"/>
      <c r="E81" s="172"/>
      <c r="F81" s="172"/>
      <c r="G81" s="172"/>
      <c r="H81" s="173"/>
      <c r="I81" s="44">
        <v>2E-3</v>
      </c>
      <c r="J81" s="36">
        <f t="shared" si="2"/>
        <v>0</v>
      </c>
      <c r="L81">
        <f>L79+L80</f>
        <v>15.182186666666668</v>
      </c>
    </row>
    <row r="82" spans="2:12" ht="17.100000000000001" customHeight="1">
      <c r="B82" s="35" t="s">
        <v>14</v>
      </c>
      <c r="C82" s="171" t="s">
        <v>122</v>
      </c>
      <c r="D82" s="172"/>
      <c r="E82" s="172"/>
      <c r="F82" s="172"/>
      <c r="G82" s="172"/>
      <c r="H82" s="173"/>
      <c r="I82" s="44">
        <v>1.3899999999999999E-2</v>
      </c>
      <c r="J82" s="36">
        <f>$J$29*I82</f>
        <v>0</v>
      </c>
    </row>
    <row r="83" spans="2:12" ht="17.100000000000001" customHeight="1">
      <c r="B83" s="188" t="s">
        <v>123</v>
      </c>
      <c r="C83" s="189"/>
      <c r="D83" s="189"/>
      <c r="E83" s="189"/>
      <c r="F83" s="189"/>
      <c r="G83" s="189"/>
      <c r="H83" s="190"/>
      <c r="I83" s="42">
        <f>I78+I79+I80+I81+I82</f>
        <v>2.2199999999999998E-2</v>
      </c>
      <c r="J83" s="36"/>
    </row>
    <row r="84" spans="2:12" ht="17.100000000000001" customHeight="1">
      <c r="B84" s="35" t="s">
        <v>15</v>
      </c>
      <c r="C84" s="68" t="s">
        <v>125</v>
      </c>
      <c r="D84" s="69"/>
      <c r="E84" s="69"/>
      <c r="F84" s="69"/>
      <c r="G84" s="69"/>
      <c r="H84" s="70"/>
      <c r="I84" s="44">
        <v>3.8999999999999998E-3</v>
      </c>
      <c r="J84" s="36">
        <f>I84*J29</f>
        <v>0</v>
      </c>
    </row>
    <row r="85" spans="2:12" ht="17.100000000000001" customHeight="1">
      <c r="B85" s="191"/>
      <c r="C85" s="192"/>
      <c r="D85" s="192"/>
      <c r="E85" s="92"/>
      <c r="F85" s="93"/>
      <c r="G85" s="94" t="s">
        <v>126</v>
      </c>
      <c r="H85" s="95"/>
      <c r="I85" s="42">
        <f>I83+I84</f>
        <v>2.6099999999999998E-2</v>
      </c>
      <c r="J85" s="36"/>
    </row>
    <row r="86" spans="2:12" ht="17.100000000000001" customHeight="1">
      <c r="B86" s="35" t="s">
        <v>16</v>
      </c>
      <c r="C86" s="171" t="s">
        <v>127</v>
      </c>
      <c r="D86" s="172"/>
      <c r="E86" s="172"/>
      <c r="F86" s="172"/>
      <c r="G86" s="172"/>
      <c r="H86" s="173"/>
      <c r="I86" s="44">
        <v>3.7000000000000002E-3</v>
      </c>
      <c r="J86" s="36">
        <f>I86*J29</f>
        <v>0</v>
      </c>
    </row>
    <row r="87" spans="2:12" ht="17.100000000000001" customHeight="1">
      <c r="B87" s="188" t="s">
        <v>123</v>
      </c>
      <c r="C87" s="189"/>
      <c r="D87" s="189"/>
      <c r="E87" s="189"/>
      <c r="F87" s="189"/>
      <c r="G87" s="189"/>
      <c r="H87" s="190"/>
      <c r="I87" s="120">
        <f>I85+I86</f>
        <v>2.98E-2</v>
      </c>
      <c r="J87" s="79">
        <f>SUM(J77:J86)</f>
        <v>0</v>
      </c>
    </row>
    <row r="88" spans="2:12" ht="23.25" customHeight="1">
      <c r="B88" s="193" t="s">
        <v>128</v>
      </c>
      <c r="C88" s="193"/>
      <c r="D88" s="193"/>
      <c r="E88" s="193"/>
      <c r="F88" s="193"/>
      <c r="G88" s="193"/>
      <c r="H88" s="193"/>
      <c r="I88" s="193"/>
      <c r="J88" s="193"/>
    </row>
    <row r="89" spans="2:12" ht="17.100000000000001" customHeight="1">
      <c r="B89" s="181" t="s">
        <v>78</v>
      </c>
      <c r="C89" s="182"/>
      <c r="D89" s="182"/>
      <c r="E89" s="182"/>
      <c r="F89" s="182"/>
      <c r="G89" s="182"/>
      <c r="H89" s="182"/>
      <c r="I89" s="183"/>
      <c r="J89" s="32" t="s">
        <v>87</v>
      </c>
    </row>
    <row r="90" spans="2:12" ht="17.100000000000001" customHeight="1">
      <c r="B90" s="52" t="s">
        <v>9</v>
      </c>
      <c r="C90" s="83" t="s">
        <v>96</v>
      </c>
      <c r="D90" s="84"/>
      <c r="E90" s="84"/>
      <c r="F90" s="84"/>
      <c r="G90" s="84"/>
      <c r="H90" s="84"/>
      <c r="I90" s="85"/>
      <c r="J90" s="50"/>
    </row>
    <row r="91" spans="2:12" ht="17.100000000000001" customHeight="1">
      <c r="B91" s="166" t="s">
        <v>89</v>
      </c>
      <c r="C91" s="167"/>
      <c r="D91" s="167"/>
      <c r="E91" s="167"/>
      <c r="F91" s="167"/>
      <c r="G91" s="167"/>
      <c r="H91" s="167"/>
      <c r="I91" s="168"/>
      <c r="J91" s="46">
        <f>J90</f>
        <v>0</v>
      </c>
    </row>
    <row r="92" spans="2:12" ht="26.25" customHeight="1">
      <c r="B92" s="184" t="s">
        <v>129</v>
      </c>
      <c r="C92" s="184"/>
      <c r="D92" s="184"/>
      <c r="E92" s="184"/>
      <c r="F92" s="184"/>
      <c r="G92" s="184"/>
      <c r="H92" s="184"/>
      <c r="I92" s="184"/>
      <c r="J92" s="184"/>
    </row>
    <row r="93" spans="2:12" ht="17.100000000000001" customHeight="1">
      <c r="B93" s="185" t="s">
        <v>86</v>
      </c>
      <c r="C93" s="186"/>
      <c r="D93" s="186"/>
      <c r="E93" s="186"/>
      <c r="F93" s="186"/>
      <c r="G93" s="186"/>
      <c r="H93" s="186"/>
      <c r="I93" s="187"/>
      <c r="J93" s="60" t="s">
        <v>87</v>
      </c>
    </row>
    <row r="94" spans="2:12" ht="17.100000000000001" customHeight="1">
      <c r="B94" s="35" t="s">
        <v>20</v>
      </c>
      <c r="C94" s="68" t="s">
        <v>131</v>
      </c>
      <c r="D94" s="69"/>
      <c r="E94" s="69"/>
      <c r="F94" s="69"/>
      <c r="G94" s="69"/>
      <c r="H94" s="69"/>
      <c r="I94" s="96">
        <v>2.98E-2</v>
      </c>
      <c r="J94" s="36">
        <f>J87</f>
        <v>0</v>
      </c>
    </row>
    <row r="95" spans="2:12" ht="17.100000000000001" customHeight="1">
      <c r="B95" s="52" t="s">
        <v>21</v>
      </c>
      <c r="C95" s="68" t="s">
        <v>130</v>
      </c>
      <c r="D95" s="69"/>
      <c r="E95" s="69"/>
      <c r="F95" s="69"/>
      <c r="G95" s="69"/>
      <c r="H95" s="69"/>
      <c r="I95" s="70"/>
      <c r="J95" s="53">
        <f>J91</f>
        <v>0</v>
      </c>
    </row>
    <row r="96" spans="2:12" ht="17.100000000000001" customHeight="1">
      <c r="B96" s="160" t="s">
        <v>132</v>
      </c>
      <c r="C96" s="161"/>
      <c r="D96" s="161"/>
      <c r="E96" s="161"/>
      <c r="F96" s="161"/>
      <c r="G96" s="161"/>
      <c r="H96" s="161"/>
      <c r="I96" s="162"/>
      <c r="J96" s="49">
        <f>J94+J95</f>
        <v>0</v>
      </c>
    </row>
    <row r="97" spans="2:10" ht="17.100000000000001" customHeight="1">
      <c r="B97" s="184"/>
      <c r="C97" s="184"/>
      <c r="D97" s="184"/>
      <c r="E97" s="184"/>
      <c r="F97" s="184"/>
      <c r="G97" s="184"/>
      <c r="H97" s="184"/>
      <c r="I97" s="184"/>
      <c r="J97" s="184"/>
    </row>
    <row r="98" spans="2:10" ht="17.100000000000001" customHeight="1">
      <c r="B98" s="178" t="s">
        <v>79</v>
      </c>
      <c r="C98" s="179"/>
      <c r="D98" s="179"/>
      <c r="E98" s="179"/>
      <c r="F98" s="179"/>
      <c r="G98" s="179"/>
      <c r="H98" s="179"/>
      <c r="I98" s="180"/>
      <c r="J98" s="61" t="s">
        <v>87</v>
      </c>
    </row>
    <row r="99" spans="2:10" ht="17.100000000000001" customHeight="1">
      <c r="B99" s="35" t="s">
        <v>9</v>
      </c>
      <c r="C99" s="171" t="s">
        <v>80</v>
      </c>
      <c r="D99" s="172"/>
      <c r="E99" s="172"/>
      <c r="F99" s="172"/>
      <c r="G99" s="172"/>
      <c r="H99" s="172"/>
      <c r="I99" s="173"/>
      <c r="J99" s="36"/>
    </row>
    <row r="100" spans="2:10" ht="17.100000000000001" customHeight="1">
      <c r="B100" s="35" t="s">
        <v>10</v>
      </c>
      <c r="C100" s="171" t="s">
        <v>17</v>
      </c>
      <c r="D100" s="172"/>
      <c r="E100" s="172"/>
      <c r="F100" s="172"/>
      <c r="G100" s="172"/>
      <c r="H100" s="172"/>
      <c r="I100" s="173"/>
      <c r="J100" s="36"/>
    </row>
    <row r="101" spans="2:10" ht="17.100000000000001" customHeight="1">
      <c r="B101" s="45" t="s">
        <v>11</v>
      </c>
      <c r="C101" s="171" t="s">
        <v>141</v>
      </c>
      <c r="D101" s="172"/>
      <c r="E101" s="172"/>
      <c r="F101" s="172"/>
      <c r="G101" s="172"/>
      <c r="H101" s="172"/>
      <c r="I101" s="173"/>
      <c r="J101" s="36"/>
    </row>
    <row r="102" spans="2:10" ht="17.100000000000001" customHeight="1">
      <c r="B102" s="54" t="s">
        <v>12</v>
      </c>
      <c r="C102" s="171" t="s">
        <v>3</v>
      </c>
      <c r="D102" s="172"/>
      <c r="E102" s="172"/>
      <c r="F102" s="172"/>
      <c r="G102" s="172"/>
      <c r="H102" s="172"/>
      <c r="I102" s="173"/>
      <c r="J102" s="50"/>
    </row>
    <row r="103" spans="2:10" ht="17.100000000000001" customHeight="1">
      <c r="B103" s="160" t="s">
        <v>142</v>
      </c>
      <c r="C103" s="161"/>
      <c r="D103" s="161"/>
      <c r="E103" s="161"/>
      <c r="F103" s="161"/>
      <c r="G103" s="161"/>
      <c r="H103" s="161"/>
      <c r="I103" s="162"/>
      <c r="J103" s="46">
        <f>SUM(J99:J102)</f>
        <v>0</v>
      </c>
    </row>
    <row r="104" spans="2:10" ht="17.100000000000001" customHeight="1">
      <c r="B104" s="184"/>
      <c r="C104" s="184"/>
      <c r="D104" s="184"/>
      <c r="E104" s="184"/>
      <c r="F104" s="184"/>
      <c r="G104" s="184"/>
      <c r="H104" s="184"/>
      <c r="I104" s="184"/>
      <c r="J104" s="184"/>
    </row>
    <row r="105" spans="2:10" ht="17.100000000000001" customHeight="1">
      <c r="B105" s="178" t="s">
        <v>81</v>
      </c>
      <c r="C105" s="179"/>
      <c r="D105" s="179"/>
      <c r="E105" s="179"/>
      <c r="F105" s="179"/>
      <c r="G105" s="179"/>
      <c r="H105" s="179"/>
      <c r="I105" s="179"/>
      <c r="J105" s="180"/>
    </row>
    <row r="106" spans="2:10" ht="17.100000000000001" customHeight="1">
      <c r="B106" s="166"/>
      <c r="C106" s="167"/>
      <c r="D106" s="167"/>
      <c r="E106" s="167"/>
      <c r="F106" s="167"/>
      <c r="G106" s="167"/>
      <c r="H106" s="168"/>
      <c r="I106" s="51" t="s">
        <v>2</v>
      </c>
      <c r="J106" s="58" t="s">
        <v>87</v>
      </c>
    </row>
    <row r="107" spans="2:10" ht="17.100000000000001" customHeight="1">
      <c r="B107" s="35" t="s">
        <v>9</v>
      </c>
      <c r="C107" s="171" t="s">
        <v>22</v>
      </c>
      <c r="D107" s="172"/>
      <c r="E107" s="172"/>
      <c r="F107" s="172"/>
      <c r="G107" s="172"/>
      <c r="H107" s="173"/>
      <c r="I107" s="40">
        <v>7.2999999999999995E-2</v>
      </c>
      <c r="J107" s="74">
        <f>J124*I107</f>
        <v>0</v>
      </c>
    </row>
    <row r="108" spans="2:10" ht="17.100000000000001" customHeight="1">
      <c r="B108" s="35" t="s">
        <v>10</v>
      </c>
      <c r="C108" s="171" t="s">
        <v>4</v>
      </c>
      <c r="D108" s="172"/>
      <c r="E108" s="172"/>
      <c r="F108" s="172"/>
      <c r="G108" s="172"/>
      <c r="H108" s="173"/>
      <c r="I108" s="40">
        <v>7.3999999999999996E-2</v>
      </c>
      <c r="J108" s="74">
        <f>(J124+J107)*I108</f>
        <v>0</v>
      </c>
    </row>
    <row r="109" spans="2:10" ht="17.100000000000001" customHeight="1">
      <c r="B109" s="35" t="s">
        <v>11</v>
      </c>
      <c r="C109" s="181" t="s">
        <v>46</v>
      </c>
      <c r="D109" s="182"/>
      <c r="E109" s="182"/>
      <c r="F109" s="182"/>
      <c r="G109" s="182"/>
      <c r="H109" s="183"/>
      <c r="I109" s="122">
        <v>8.3500000000000005E-2</v>
      </c>
      <c r="J109" s="77">
        <f>SUM(J110:J113)</f>
        <v>0</v>
      </c>
    </row>
    <row r="110" spans="2:10" ht="17.100000000000001" customHeight="1">
      <c r="B110" s="35" t="s">
        <v>47</v>
      </c>
      <c r="C110" s="171" t="s">
        <v>219</v>
      </c>
      <c r="D110" s="172"/>
      <c r="E110" s="172"/>
      <c r="F110" s="172"/>
      <c r="G110" s="172"/>
      <c r="H110" s="173"/>
      <c r="I110" s="122">
        <v>6.3500000000000001E-2</v>
      </c>
      <c r="J110" s="47">
        <f>((J124+J107+J108)*I110)/(1-I109)</f>
        <v>0</v>
      </c>
    </row>
    <row r="111" spans="2:10" ht="17.100000000000001" customHeight="1">
      <c r="B111" s="35" t="s">
        <v>48</v>
      </c>
      <c r="C111" s="171" t="s">
        <v>143</v>
      </c>
      <c r="D111" s="172"/>
      <c r="E111" s="172"/>
      <c r="F111" s="172"/>
      <c r="G111" s="172"/>
      <c r="H111" s="173"/>
      <c r="I111" s="37">
        <v>0</v>
      </c>
      <c r="J111" s="47">
        <f>((J124+J107+J108)*I111)/(1-I109)</f>
        <v>0</v>
      </c>
    </row>
    <row r="112" spans="2:10" ht="17.100000000000001" customHeight="1">
      <c r="B112" s="35" t="s">
        <v>145</v>
      </c>
      <c r="C112" s="171" t="s">
        <v>144</v>
      </c>
      <c r="D112" s="172"/>
      <c r="E112" s="172"/>
      <c r="F112" s="172"/>
      <c r="G112" s="172"/>
      <c r="H112" s="173"/>
      <c r="I112" s="37">
        <v>0.02</v>
      </c>
      <c r="J112" s="47">
        <f>((J124+J107+J108)*I112)/(1-I109)</f>
        <v>0</v>
      </c>
    </row>
    <row r="113" spans="2:12" ht="17.100000000000001" customHeight="1">
      <c r="B113" s="35" t="s">
        <v>146</v>
      </c>
      <c r="C113" s="171" t="s">
        <v>147</v>
      </c>
      <c r="D113" s="172"/>
      <c r="E113" s="172"/>
      <c r="F113" s="172"/>
      <c r="G113" s="172"/>
      <c r="H113" s="173"/>
      <c r="I113" s="37">
        <v>0</v>
      </c>
      <c r="J113" s="47">
        <f>((J124+J107+J108)*I113)/(1-I109)</f>
        <v>0</v>
      </c>
    </row>
    <row r="114" spans="2:12" ht="17.100000000000001" customHeight="1">
      <c r="B114" s="160" t="s">
        <v>161</v>
      </c>
      <c r="C114" s="161"/>
      <c r="D114" s="161"/>
      <c r="E114" s="161"/>
      <c r="F114" s="161"/>
      <c r="G114" s="161"/>
      <c r="H114" s="162"/>
      <c r="I114" s="123">
        <f>I107+I108+I109</f>
        <v>0.23049999999999998</v>
      </c>
      <c r="J114" s="75">
        <f>J107+J108+J109</f>
        <v>0</v>
      </c>
    </row>
    <row r="115" spans="2:12" ht="17.100000000000001" customHeight="1">
      <c r="B115" s="33"/>
      <c r="C115" s="174"/>
      <c r="D115" s="174"/>
      <c r="E115" s="174"/>
      <c r="F115" s="174"/>
      <c r="G115" s="174"/>
      <c r="H115" s="174"/>
      <c r="I115" s="174"/>
      <c r="J115" s="174"/>
    </row>
    <row r="116" spans="2:12" ht="17.100000000000001" customHeight="1">
      <c r="B116" s="33"/>
      <c r="C116" s="33"/>
      <c r="D116" s="33"/>
      <c r="E116" s="33"/>
      <c r="F116" s="33"/>
      <c r="G116" s="33"/>
      <c r="H116" s="33"/>
      <c r="I116" s="33"/>
      <c r="J116" s="39"/>
    </row>
    <row r="117" spans="2:12" ht="17.100000000000001" customHeight="1">
      <c r="B117" s="175" t="s">
        <v>82</v>
      </c>
      <c r="C117" s="176"/>
      <c r="D117" s="176"/>
      <c r="E117" s="176"/>
      <c r="F117" s="176"/>
      <c r="G117" s="176"/>
      <c r="H117" s="176"/>
      <c r="I117" s="176"/>
      <c r="J117" s="177"/>
      <c r="L117" s="25"/>
    </row>
    <row r="118" spans="2:12" ht="17.100000000000001" customHeight="1">
      <c r="B118" s="166" t="s">
        <v>23</v>
      </c>
      <c r="C118" s="167"/>
      <c r="D118" s="167"/>
      <c r="E118" s="167"/>
      <c r="F118" s="167"/>
      <c r="G118" s="167"/>
      <c r="H118" s="167"/>
      <c r="I118" s="168"/>
      <c r="J118" s="58" t="s">
        <v>87</v>
      </c>
    </row>
    <row r="119" spans="2:12" ht="17.100000000000001" customHeight="1">
      <c r="B119" s="30" t="s">
        <v>9</v>
      </c>
      <c r="C119" s="163" t="str">
        <f>B21</f>
        <v>MÓDULO 1 - COMPOSIÇÃO DA REMUNERAÇÃO</v>
      </c>
      <c r="D119" s="164"/>
      <c r="E119" s="164"/>
      <c r="F119" s="164"/>
      <c r="G119" s="164"/>
      <c r="H119" s="164"/>
      <c r="I119" s="165"/>
      <c r="J119" s="36">
        <f>J29</f>
        <v>0</v>
      </c>
    </row>
    <row r="120" spans="2:12" ht="17.100000000000001" customHeight="1">
      <c r="B120" s="30" t="s">
        <v>10</v>
      </c>
      <c r="C120" s="163" t="str">
        <f>B31</f>
        <v>MÓDULO 2 – ENCARGOS E BENEFÍCIOS ANUAIS, MENSAIS E DIÁRIOS</v>
      </c>
      <c r="D120" s="164"/>
      <c r="E120" s="164"/>
      <c r="F120" s="164"/>
      <c r="G120" s="164"/>
      <c r="H120" s="164"/>
      <c r="I120" s="165"/>
      <c r="J120" s="47">
        <f>J63</f>
        <v>0</v>
      </c>
    </row>
    <row r="121" spans="2:12" ht="17.100000000000001" customHeight="1">
      <c r="B121" s="30" t="s">
        <v>11</v>
      </c>
      <c r="C121" s="163" t="str">
        <f>B65</f>
        <v>MÓDULO 3 – PROVISÃO PARA RESCISÃO</v>
      </c>
      <c r="D121" s="164"/>
      <c r="E121" s="164"/>
      <c r="F121" s="164"/>
      <c r="G121" s="164"/>
      <c r="H121" s="164"/>
      <c r="I121" s="165"/>
      <c r="J121" s="47">
        <f>J73</f>
        <v>0</v>
      </c>
      <c r="L121" s="25"/>
    </row>
    <row r="122" spans="2:12" ht="17.100000000000001" customHeight="1">
      <c r="B122" s="32" t="s">
        <v>12</v>
      </c>
      <c r="C122" s="163" t="str">
        <f>B75</f>
        <v>MÓDULO 4 – CUSTO DE REPOSIÇÃO DO PROFISSIONAL AUSENTE</v>
      </c>
      <c r="D122" s="164"/>
      <c r="E122" s="164"/>
      <c r="F122" s="164"/>
      <c r="G122" s="164"/>
      <c r="H122" s="164"/>
      <c r="I122" s="165"/>
      <c r="J122" s="47">
        <f>J96</f>
        <v>0</v>
      </c>
      <c r="L122" s="25"/>
    </row>
    <row r="123" spans="2:12" ht="17.100000000000001" customHeight="1">
      <c r="B123" s="32" t="s">
        <v>13</v>
      </c>
      <c r="C123" s="163" t="str">
        <f>B98</f>
        <v>MÓDULO 5 – INSUMOS DIVERSOS</v>
      </c>
      <c r="D123" s="164"/>
      <c r="E123" s="164"/>
      <c r="F123" s="164"/>
      <c r="G123" s="164"/>
      <c r="H123" s="164"/>
      <c r="I123" s="165"/>
      <c r="J123" s="47">
        <f>J103</f>
        <v>0</v>
      </c>
    </row>
    <row r="124" spans="2:12" ht="17.100000000000001" customHeight="1">
      <c r="B124" s="35"/>
      <c r="C124" s="160" t="s">
        <v>83</v>
      </c>
      <c r="D124" s="161"/>
      <c r="E124" s="161"/>
      <c r="F124" s="161"/>
      <c r="G124" s="161"/>
      <c r="H124" s="161"/>
      <c r="I124" s="162"/>
      <c r="J124" s="49">
        <f>SUM(J119:J123)</f>
        <v>0</v>
      </c>
      <c r="L124" s="24"/>
    </row>
    <row r="125" spans="2:12" ht="17.100000000000001" customHeight="1">
      <c r="B125" s="32" t="s">
        <v>14</v>
      </c>
      <c r="C125" s="163" t="str">
        <f>B105</f>
        <v>MÓDULO 6 – CUSTOS INDIRETOS, TRIBUTOS E LUCRO</v>
      </c>
      <c r="D125" s="164"/>
      <c r="E125" s="164"/>
      <c r="F125" s="164"/>
      <c r="G125" s="164"/>
      <c r="H125" s="164"/>
      <c r="I125" s="165"/>
      <c r="J125" s="36">
        <f>J114</f>
        <v>0</v>
      </c>
    </row>
    <row r="126" spans="2:12" ht="17.100000000000001" customHeight="1">
      <c r="B126" s="166" t="s">
        <v>84</v>
      </c>
      <c r="C126" s="167"/>
      <c r="D126" s="167"/>
      <c r="E126" s="167"/>
      <c r="F126" s="167"/>
      <c r="G126" s="167"/>
      <c r="H126" s="167"/>
      <c r="I126" s="168"/>
      <c r="J126" s="49">
        <f>J124+J125</f>
        <v>0</v>
      </c>
      <c r="L126" s="62"/>
    </row>
    <row r="127" spans="2:12">
      <c r="J127" s="24"/>
    </row>
    <row r="128" spans="2:12" ht="13.5" hidden="1" thickBot="1">
      <c r="B128" s="6"/>
      <c r="C128" s="133" t="s">
        <v>25</v>
      </c>
      <c r="D128" s="133"/>
      <c r="E128" s="133"/>
      <c r="F128" s="133"/>
      <c r="G128" s="133"/>
      <c r="H128" s="133"/>
      <c r="I128" s="3"/>
      <c r="J128" s="3"/>
    </row>
    <row r="129" spans="2:10" ht="40.5" hidden="1" customHeight="1">
      <c r="B129" s="169" t="s">
        <v>27</v>
      </c>
      <c r="C129" s="170"/>
      <c r="D129" s="169" t="s">
        <v>28</v>
      </c>
      <c r="E129" s="170"/>
      <c r="F129" s="169" t="s">
        <v>30</v>
      </c>
      <c r="G129" s="170"/>
      <c r="H129" s="21" t="s">
        <v>29</v>
      </c>
      <c r="I129" s="22" t="s">
        <v>26</v>
      </c>
      <c r="J129" s="7" t="s">
        <v>0</v>
      </c>
    </row>
    <row r="130" spans="2:10" hidden="1">
      <c r="B130" s="155" t="s">
        <v>31</v>
      </c>
      <c r="C130" s="156"/>
      <c r="D130" s="157" t="s">
        <v>35</v>
      </c>
      <c r="E130" s="158"/>
      <c r="F130" s="159"/>
      <c r="G130" s="156"/>
      <c r="H130" s="11" t="s">
        <v>35</v>
      </c>
      <c r="I130" s="17"/>
      <c r="J130" s="14">
        <v>0</v>
      </c>
    </row>
    <row r="131" spans="2:10" hidden="1">
      <c r="B131" s="152" t="s">
        <v>32</v>
      </c>
      <c r="C131" s="147"/>
      <c r="D131" s="153" t="s">
        <v>35</v>
      </c>
      <c r="E131" s="154"/>
      <c r="F131" s="146"/>
      <c r="G131" s="147"/>
      <c r="H131" s="4" t="s">
        <v>35</v>
      </c>
      <c r="I131" s="18"/>
      <c r="J131" s="15">
        <v>0</v>
      </c>
    </row>
    <row r="132" spans="2:10" hidden="1">
      <c r="B132" s="152" t="s">
        <v>33</v>
      </c>
      <c r="C132" s="147"/>
      <c r="D132" s="153" t="s">
        <v>35</v>
      </c>
      <c r="E132" s="154"/>
      <c r="F132" s="146"/>
      <c r="G132" s="147"/>
      <c r="H132" s="4" t="s">
        <v>35</v>
      </c>
      <c r="I132" s="18"/>
      <c r="J132" s="15">
        <v>0</v>
      </c>
    </row>
    <row r="133" spans="2:10" hidden="1">
      <c r="B133" s="152" t="s">
        <v>34</v>
      </c>
      <c r="C133" s="147"/>
      <c r="D133" s="153" t="s">
        <v>35</v>
      </c>
      <c r="E133" s="154"/>
      <c r="F133" s="146"/>
      <c r="G133" s="147"/>
      <c r="H133" s="4" t="s">
        <v>35</v>
      </c>
      <c r="I133" s="18"/>
      <c r="J133" s="15">
        <v>0</v>
      </c>
    </row>
    <row r="134" spans="2:10" hidden="1">
      <c r="B134" s="144"/>
      <c r="C134" s="145"/>
      <c r="D134" s="146"/>
      <c r="E134" s="147"/>
      <c r="F134" s="146"/>
      <c r="G134" s="147"/>
      <c r="H134" s="12"/>
      <c r="I134" s="19"/>
      <c r="J134" s="15"/>
    </row>
    <row r="135" spans="2:10" ht="13.5" hidden="1" thickBot="1">
      <c r="B135" s="148"/>
      <c r="C135" s="149"/>
      <c r="D135" s="150"/>
      <c r="E135" s="151"/>
      <c r="F135" s="150"/>
      <c r="G135" s="151"/>
      <c r="H135" s="13"/>
      <c r="I135" s="20"/>
      <c r="J135" s="16"/>
    </row>
    <row r="136" spans="2:10" ht="13.5" hidden="1" thickBot="1">
      <c r="B136" s="130" t="s">
        <v>36</v>
      </c>
      <c r="C136" s="131"/>
      <c r="D136" s="131"/>
      <c r="E136" s="131"/>
      <c r="F136" s="131"/>
      <c r="G136" s="131"/>
      <c r="H136" s="131"/>
      <c r="I136" s="132"/>
      <c r="J136" s="5">
        <f>SUM(J134:J135)</f>
        <v>0</v>
      </c>
    </row>
    <row r="137" spans="2:10" hidden="1"/>
    <row r="138" spans="2:10" ht="13.5" hidden="1" thickBot="1">
      <c r="B138" s="6" t="s">
        <v>37</v>
      </c>
      <c r="C138" s="133" t="s">
        <v>38</v>
      </c>
      <c r="D138" s="133"/>
      <c r="E138" s="133"/>
      <c r="F138" s="133"/>
      <c r="G138" s="133"/>
      <c r="H138" s="133"/>
      <c r="I138" s="3"/>
      <c r="J138" s="3"/>
    </row>
    <row r="139" spans="2:10" ht="13.5" hidden="1" thickBot="1">
      <c r="B139" s="130" t="s">
        <v>39</v>
      </c>
      <c r="C139" s="131"/>
      <c r="D139" s="131"/>
      <c r="E139" s="131"/>
      <c r="F139" s="131"/>
      <c r="G139" s="131"/>
      <c r="H139" s="131"/>
      <c r="I139" s="131"/>
      <c r="J139" s="134"/>
    </row>
    <row r="140" spans="2:10" ht="13.5" hidden="1" thickBot="1">
      <c r="B140" s="23"/>
      <c r="C140" s="135" t="s">
        <v>40</v>
      </c>
      <c r="D140" s="136"/>
      <c r="E140" s="136"/>
      <c r="F140" s="136"/>
      <c r="G140" s="136"/>
      <c r="H140" s="136"/>
      <c r="I140" s="137"/>
      <c r="J140" s="7" t="s">
        <v>0</v>
      </c>
    </row>
    <row r="141" spans="2:10" hidden="1">
      <c r="B141" s="2" t="s">
        <v>9</v>
      </c>
      <c r="C141" s="138" t="s">
        <v>41</v>
      </c>
      <c r="D141" s="139"/>
      <c r="E141" s="139"/>
      <c r="F141" s="139"/>
      <c r="G141" s="139"/>
      <c r="H141" s="139"/>
      <c r="I141" s="140"/>
      <c r="J141" s="10">
        <f>J110</f>
        <v>0</v>
      </c>
    </row>
    <row r="142" spans="2:10" hidden="1">
      <c r="B142" s="8" t="s">
        <v>10</v>
      </c>
      <c r="C142" s="141" t="s">
        <v>42</v>
      </c>
      <c r="D142" s="142"/>
      <c r="E142" s="142"/>
      <c r="F142" s="142"/>
      <c r="G142" s="142"/>
      <c r="H142" s="142"/>
      <c r="I142" s="143"/>
      <c r="J142" s="9" t="e">
        <f>#REF!</f>
        <v>#REF!</v>
      </c>
    </row>
    <row r="143" spans="2:10" ht="13.5" hidden="1" thickBot="1">
      <c r="B143" s="8" t="s">
        <v>11</v>
      </c>
      <c r="C143" s="124" t="s">
        <v>43</v>
      </c>
      <c r="D143" s="125"/>
      <c r="E143" s="125"/>
      <c r="F143" s="125"/>
      <c r="G143" s="125"/>
      <c r="H143" s="125"/>
      <c r="I143" s="126"/>
      <c r="J143" s="9">
        <f>J114</f>
        <v>0</v>
      </c>
    </row>
    <row r="144" spans="2:10" ht="13.5" hidden="1" thickBot="1">
      <c r="B144" s="127" t="s">
        <v>19</v>
      </c>
      <c r="C144" s="128"/>
      <c r="D144" s="128"/>
      <c r="E144" s="128"/>
      <c r="F144" s="128"/>
      <c r="G144" s="128"/>
      <c r="H144" s="128"/>
      <c r="I144" s="129"/>
      <c r="J144" s="5" t="e">
        <f>SUM(J141:J143)</f>
        <v>#REF!</v>
      </c>
    </row>
    <row r="145" spans="2:3" hidden="1">
      <c r="B145" s="6" t="s">
        <v>18</v>
      </c>
      <c r="C145" t="s">
        <v>44</v>
      </c>
    </row>
    <row r="146" spans="2:3" hidden="1"/>
  </sheetData>
  <mergeCells count="136">
    <mergeCell ref="C8:I8"/>
    <mergeCell ref="C10:I10"/>
    <mergeCell ref="B13:J13"/>
    <mergeCell ref="C14:I14"/>
    <mergeCell ref="C15:I15"/>
    <mergeCell ref="C16:I16"/>
    <mergeCell ref="B1:J1"/>
    <mergeCell ref="B2:J2"/>
    <mergeCell ref="B4:J4"/>
    <mergeCell ref="C5:I5"/>
    <mergeCell ref="C6:I6"/>
    <mergeCell ref="C7:I7"/>
    <mergeCell ref="C9:I9"/>
    <mergeCell ref="C24:I24"/>
    <mergeCell ref="C25:I25"/>
    <mergeCell ref="C27:I27"/>
    <mergeCell ref="C28:I28"/>
    <mergeCell ref="B29:I29"/>
    <mergeCell ref="B31:J31"/>
    <mergeCell ref="C17:I17"/>
    <mergeCell ref="C18:I18"/>
    <mergeCell ref="C19:I19"/>
    <mergeCell ref="B20:J20"/>
    <mergeCell ref="B21:I21"/>
    <mergeCell ref="C22:I22"/>
    <mergeCell ref="C38:H38"/>
    <mergeCell ref="C39:H39"/>
    <mergeCell ref="C40:H40"/>
    <mergeCell ref="C41:H41"/>
    <mergeCell ref="C42:H42"/>
    <mergeCell ref="C43:H43"/>
    <mergeCell ref="B32:H32"/>
    <mergeCell ref="C33:H33"/>
    <mergeCell ref="C34:H34"/>
    <mergeCell ref="B35:H35"/>
    <mergeCell ref="B36:J36"/>
    <mergeCell ref="B37:H37"/>
    <mergeCell ref="C53:I53"/>
    <mergeCell ref="C56:I56"/>
    <mergeCell ref="B57:I57"/>
    <mergeCell ref="B58:J58"/>
    <mergeCell ref="B59:I59"/>
    <mergeCell ref="B64:J64"/>
    <mergeCell ref="C44:H44"/>
    <mergeCell ref="C45:H45"/>
    <mergeCell ref="B46:H46"/>
    <mergeCell ref="B47:J47"/>
    <mergeCell ref="B48:I48"/>
    <mergeCell ref="C52:I52"/>
    <mergeCell ref="C71:H71"/>
    <mergeCell ref="C72:H72"/>
    <mergeCell ref="B73:H73"/>
    <mergeCell ref="B74:J74"/>
    <mergeCell ref="B75:J75"/>
    <mergeCell ref="B76:H76"/>
    <mergeCell ref="B65:J65"/>
    <mergeCell ref="B66:H66"/>
    <mergeCell ref="C67:H67"/>
    <mergeCell ref="C68:H68"/>
    <mergeCell ref="C69:H69"/>
    <mergeCell ref="C70:H70"/>
    <mergeCell ref="B83:H83"/>
    <mergeCell ref="B85:D85"/>
    <mergeCell ref="C86:H86"/>
    <mergeCell ref="B87:H87"/>
    <mergeCell ref="B88:J88"/>
    <mergeCell ref="B89:I89"/>
    <mergeCell ref="C77:H77"/>
    <mergeCell ref="C78:H78"/>
    <mergeCell ref="C79:H79"/>
    <mergeCell ref="C80:H80"/>
    <mergeCell ref="C81:H81"/>
    <mergeCell ref="C82:H82"/>
    <mergeCell ref="C99:I99"/>
    <mergeCell ref="C100:I100"/>
    <mergeCell ref="C101:I101"/>
    <mergeCell ref="C102:I102"/>
    <mergeCell ref="B103:I103"/>
    <mergeCell ref="B104:J104"/>
    <mergeCell ref="B91:I91"/>
    <mergeCell ref="B92:J92"/>
    <mergeCell ref="B93:I93"/>
    <mergeCell ref="B96:I96"/>
    <mergeCell ref="B97:J97"/>
    <mergeCell ref="B98:I98"/>
    <mergeCell ref="C111:H111"/>
    <mergeCell ref="C112:H112"/>
    <mergeCell ref="C113:H113"/>
    <mergeCell ref="B114:H114"/>
    <mergeCell ref="C115:J115"/>
    <mergeCell ref="B117:J117"/>
    <mergeCell ref="B105:J105"/>
    <mergeCell ref="B106:H106"/>
    <mergeCell ref="C107:H107"/>
    <mergeCell ref="C108:H108"/>
    <mergeCell ref="C109:H109"/>
    <mergeCell ref="C110:H110"/>
    <mergeCell ref="C124:I124"/>
    <mergeCell ref="C125:I125"/>
    <mergeCell ref="B126:I126"/>
    <mergeCell ref="C128:H128"/>
    <mergeCell ref="B129:C129"/>
    <mergeCell ref="D129:E129"/>
    <mergeCell ref="F129:G129"/>
    <mergeCell ref="B118:I118"/>
    <mergeCell ref="C119:I119"/>
    <mergeCell ref="C120:I120"/>
    <mergeCell ref="C121:I121"/>
    <mergeCell ref="C122:I122"/>
    <mergeCell ref="C123:I123"/>
    <mergeCell ref="B132:C132"/>
    <mergeCell ref="D132:E132"/>
    <mergeCell ref="F132:G132"/>
    <mergeCell ref="B133:C133"/>
    <mergeCell ref="D133:E133"/>
    <mergeCell ref="F133:G133"/>
    <mergeCell ref="B130:C130"/>
    <mergeCell ref="D130:E130"/>
    <mergeCell ref="F130:G130"/>
    <mergeCell ref="B131:C131"/>
    <mergeCell ref="D131:E131"/>
    <mergeCell ref="F131:G131"/>
    <mergeCell ref="C143:I143"/>
    <mergeCell ref="B144:I144"/>
    <mergeCell ref="B136:I136"/>
    <mergeCell ref="C138:H138"/>
    <mergeCell ref="B139:J139"/>
    <mergeCell ref="C140:I140"/>
    <mergeCell ref="C141:I141"/>
    <mergeCell ref="C142:I142"/>
    <mergeCell ref="B134:C134"/>
    <mergeCell ref="D134:E134"/>
    <mergeCell ref="F134:G134"/>
    <mergeCell ref="B135:C135"/>
    <mergeCell ref="D135:E135"/>
    <mergeCell ref="F135:G135"/>
  </mergeCells>
  <pageMargins left="0.39370078740157483" right="0.19685039370078741" top="0.59055118110236227" bottom="0.39370078740157483" header="0.15748031496062992" footer="0.15748031496062992"/>
  <pageSetup paperSize="9" scale="80" firstPageNumber="0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ED537D-18FB-4CA6-83B7-BF3136C1927B}">
  <sheetPr>
    <tabColor indexed="13"/>
  </sheetPr>
  <dimension ref="A1:M146"/>
  <sheetViews>
    <sheetView showGridLines="0" zoomScale="118" zoomScaleNormal="118" zoomScalePageLayoutView="118" workbookViewId="0"/>
  </sheetViews>
  <sheetFormatPr defaultColWidth="8.85546875" defaultRowHeight="12.75"/>
  <cols>
    <col min="2" max="2" width="7.7109375" customWidth="1"/>
    <col min="6" max="6" width="10.85546875" bestFit="1" customWidth="1"/>
    <col min="8" max="8" width="47" customWidth="1"/>
    <col min="9" max="9" width="16.85546875" customWidth="1"/>
    <col min="10" max="10" width="14.42578125" customWidth="1"/>
    <col min="11" max="11" width="5" customWidth="1"/>
    <col min="12" max="12" width="17" customWidth="1"/>
    <col min="13" max="13" width="15.85546875" customWidth="1"/>
    <col min="14" max="14" width="9.42578125" bestFit="1" customWidth="1"/>
  </cols>
  <sheetData>
    <row r="1" spans="2:10">
      <c r="B1" s="215"/>
      <c r="C1" s="215"/>
      <c r="D1" s="215"/>
      <c r="E1" s="215"/>
      <c r="F1" s="215"/>
      <c r="G1" s="215"/>
      <c r="H1" s="215"/>
      <c r="I1" s="215"/>
      <c r="J1" s="215"/>
    </row>
    <row r="2" spans="2:10">
      <c r="B2" s="216"/>
      <c r="C2" s="216"/>
      <c r="D2" s="216"/>
      <c r="E2" s="216"/>
      <c r="F2" s="216"/>
      <c r="G2" s="216"/>
      <c r="H2" s="216"/>
      <c r="I2" s="216"/>
      <c r="J2" s="216"/>
    </row>
    <row r="3" spans="2:10">
      <c r="B3" s="1"/>
      <c r="C3" s="1"/>
      <c r="D3" s="1"/>
      <c r="E3" s="1"/>
      <c r="F3" s="1"/>
      <c r="G3" s="1"/>
      <c r="H3" s="1"/>
      <c r="I3" s="1"/>
      <c r="J3" s="1"/>
    </row>
    <row r="4" spans="2:10" ht="17.100000000000001" customHeight="1">
      <c r="B4" s="212" t="s">
        <v>154</v>
      </c>
      <c r="C4" s="213"/>
      <c r="D4" s="213"/>
      <c r="E4" s="213"/>
      <c r="F4" s="213"/>
      <c r="G4" s="213"/>
      <c r="H4" s="213"/>
      <c r="I4" s="213"/>
      <c r="J4" s="214"/>
    </row>
    <row r="5" spans="2:10" ht="17.100000000000001" customHeight="1">
      <c r="B5" s="30" t="s">
        <v>9</v>
      </c>
      <c r="C5" s="171" t="s">
        <v>153</v>
      </c>
      <c r="D5" s="172"/>
      <c r="E5" s="172"/>
      <c r="F5" s="172"/>
      <c r="G5" s="172"/>
      <c r="H5" s="172"/>
      <c r="I5" s="173"/>
      <c r="J5" s="31"/>
    </row>
    <row r="6" spans="2:10" ht="17.100000000000001" customHeight="1">
      <c r="B6" s="30" t="s">
        <v>10</v>
      </c>
      <c r="C6" s="171" t="s">
        <v>152</v>
      </c>
      <c r="D6" s="172"/>
      <c r="E6" s="172"/>
      <c r="F6" s="172"/>
      <c r="G6" s="172"/>
      <c r="H6" s="172"/>
      <c r="I6" s="173"/>
      <c r="J6" s="32" t="s">
        <v>155</v>
      </c>
    </row>
    <row r="7" spans="2:10" ht="17.100000000000001" customHeight="1">
      <c r="B7" s="30" t="s">
        <v>11</v>
      </c>
      <c r="C7" s="171" t="s">
        <v>151</v>
      </c>
      <c r="D7" s="172"/>
      <c r="E7" s="172"/>
      <c r="F7" s="172"/>
      <c r="G7" s="172"/>
      <c r="H7" s="172"/>
      <c r="I7" s="173"/>
      <c r="J7" s="32" t="s">
        <v>156</v>
      </c>
    </row>
    <row r="8" spans="2:10" ht="17.100000000000001" customHeight="1">
      <c r="B8" s="32" t="s">
        <v>12</v>
      </c>
      <c r="C8" s="171" t="s">
        <v>150</v>
      </c>
      <c r="D8" s="172"/>
      <c r="E8" s="172"/>
      <c r="F8" s="172"/>
      <c r="G8" s="172"/>
      <c r="H8" s="172"/>
      <c r="I8" s="173"/>
      <c r="J8" s="32" t="s">
        <v>157</v>
      </c>
    </row>
    <row r="9" spans="2:10" ht="17.100000000000001" customHeight="1">
      <c r="B9" s="32" t="s">
        <v>13</v>
      </c>
      <c r="C9" s="171" t="s">
        <v>149</v>
      </c>
      <c r="D9" s="172"/>
      <c r="E9" s="172"/>
      <c r="F9" s="172"/>
      <c r="G9" s="172"/>
      <c r="H9" s="172"/>
      <c r="I9" s="173"/>
      <c r="J9" s="32">
        <v>24</v>
      </c>
    </row>
    <row r="10" spans="2:10" ht="17.100000000000001" customHeight="1">
      <c r="B10" s="32" t="s">
        <v>14</v>
      </c>
      <c r="C10" s="171" t="s">
        <v>201</v>
      </c>
      <c r="D10" s="172"/>
      <c r="E10" s="172"/>
      <c r="F10" s="172"/>
      <c r="G10" s="172"/>
      <c r="H10" s="172"/>
      <c r="I10" s="173"/>
      <c r="J10" s="30">
        <v>1</v>
      </c>
    </row>
    <row r="11" spans="2:10" ht="17.100000000000001" customHeight="1">
      <c r="B11" s="33"/>
      <c r="C11" s="34"/>
      <c r="D11" s="34"/>
      <c r="E11" s="34"/>
      <c r="F11" s="34"/>
      <c r="G11" s="34"/>
      <c r="H11" s="34"/>
      <c r="I11" s="33"/>
      <c r="J11" s="33"/>
    </row>
    <row r="12" spans="2:10" ht="17.100000000000001" customHeight="1">
      <c r="B12" s="33"/>
      <c r="C12" s="34"/>
      <c r="D12" s="34"/>
      <c r="E12" s="34"/>
      <c r="F12" s="34"/>
      <c r="G12" s="34"/>
      <c r="H12" s="34"/>
      <c r="I12" s="33"/>
      <c r="J12" s="33"/>
    </row>
    <row r="13" spans="2:10" ht="17.100000000000001" customHeight="1">
      <c r="B13" s="212" t="s">
        <v>49</v>
      </c>
      <c r="C13" s="213"/>
      <c r="D13" s="213"/>
      <c r="E13" s="213"/>
      <c r="F13" s="213"/>
      <c r="G13" s="213"/>
      <c r="H13" s="213"/>
      <c r="I13" s="213"/>
      <c r="J13" s="214"/>
    </row>
    <row r="14" spans="2:10" ht="17.100000000000001" customHeight="1">
      <c r="B14" s="30">
        <v>1</v>
      </c>
      <c r="C14" s="163" t="s">
        <v>8</v>
      </c>
      <c r="D14" s="164"/>
      <c r="E14" s="164"/>
      <c r="F14" s="164"/>
      <c r="G14" s="164"/>
      <c r="H14" s="164"/>
      <c r="I14" s="165"/>
      <c r="J14" s="32" t="s">
        <v>165</v>
      </c>
    </row>
    <row r="15" spans="2:10" ht="17.100000000000001" customHeight="1">
      <c r="B15" s="30">
        <v>2</v>
      </c>
      <c r="C15" s="171" t="s">
        <v>50</v>
      </c>
      <c r="D15" s="172"/>
      <c r="E15" s="172"/>
      <c r="F15" s="172"/>
      <c r="G15" s="172"/>
      <c r="H15" s="172"/>
      <c r="I15" s="173"/>
      <c r="J15" s="35" t="s">
        <v>166</v>
      </c>
    </row>
    <row r="16" spans="2:10" ht="17.100000000000001" customHeight="1">
      <c r="B16" s="30">
        <v>3</v>
      </c>
      <c r="C16" s="163" t="s">
        <v>7</v>
      </c>
      <c r="D16" s="164"/>
      <c r="E16" s="164"/>
      <c r="F16" s="164"/>
      <c r="G16" s="164"/>
      <c r="H16" s="164"/>
      <c r="I16" s="165"/>
      <c r="J16" s="102"/>
    </row>
    <row r="17" spans="2:10" ht="17.100000000000001" customHeight="1">
      <c r="B17" s="30">
        <v>4</v>
      </c>
      <c r="C17" s="163" t="s">
        <v>6</v>
      </c>
      <c r="D17" s="164"/>
      <c r="E17" s="164"/>
      <c r="F17" s="164"/>
      <c r="G17" s="164"/>
      <c r="H17" s="164"/>
      <c r="I17" s="165"/>
      <c r="J17" s="35" t="s">
        <v>165</v>
      </c>
    </row>
    <row r="18" spans="2:10" ht="17.100000000000001" customHeight="1">
      <c r="B18" s="30">
        <v>5</v>
      </c>
      <c r="C18" s="171" t="s">
        <v>5</v>
      </c>
      <c r="D18" s="164"/>
      <c r="E18" s="164"/>
      <c r="F18" s="164"/>
      <c r="G18" s="164"/>
      <c r="H18" s="164"/>
      <c r="I18" s="165"/>
      <c r="J18" s="32" t="s">
        <v>158</v>
      </c>
    </row>
    <row r="19" spans="2:10" ht="17.100000000000001" customHeight="1">
      <c r="B19" s="30">
        <v>6</v>
      </c>
      <c r="C19" s="171" t="s">
        <v>160</v>
      </c>
      <c r="D19" s="164"/>
      <c r="E19" s="164"/>
      <c r="F19" s="164"/>
      <c r="G19" s="164"/>
      <c r="H19" s="164"/>
      <c r="I19" s="165"/>
      <c r="J19" s="105" t="s">
        <v>159</v>
      </c>
    </row>
    <row r="20" spans="2:10" ht="17.100000000000001" customHeight="1">
      <c r="B20" s="167" t="s">
        <v>103</v>
      </c>
      <c r="C20" s="209"/>
      <c r="D20" s="209"/>
      <c r="E20" s="209"/>
      <c r="F20" s="209"/>
      <c r="G20" s="209"/>
      <c r="H20" s="209"/>
      <c r="I20" s="209"/>
      <c r="J20" s="209"/>
    </row>
    <row r="21" spans="2:10" ht="17.100000000000001" customHeight="1">
      <c r="B21" s="210" t="s">
        <v>24</v>
      </c>
      <c r="C21" s="184"/>
      <c r="D21" s="184"/>
      <c r="E21" s="184"/>
      <c r="F21" s="184"/>
      <c r="G21" s="184"/>
      <c r="H21" s="184"/>
      <c r="I21" s="211"/>
      <c r="J21" s="98" t="s">
        <v>87</v>
      </c>
    </row>
    <row r="22" spans="2:10" ht="17.100000000000001" customHeight="1">
      <c r="B22" s="99" t="s">
        <v>9</v>
      </c>
      <c r="C22" s="206" t="s">
        <v>45</v>
      </c>
      <c r="D22" s="207"/>
      <c r="E22" s="207"/>
      <c r="F22" s="207"/>
      <c r="G22" s="207"/>
      <c r="H22" s="207"/>
      <c r="I22" s="208"/>
      <c r="J22" s="102"/>
    </row>
    <row r="23" spans="2:10" ht="17.100000000000001" customHeight="1">
      <c r="B23" s="99" t="s">
        <v>10</v>
      </c>
      <c r="C23" s="100" t="s">
        <v>51</v>
      </c>
      <c r="D23" s="101"/>
      <c r="E23" s="101"/>
      <c r="F23" s="101"/>
      <c r="G23" s="101"/>
      <c r="H23" s="101"/>
      <c r="I23" s="103">
        <v>0</v>
      </c>
      <c r="J23" s="104">
        <f>J28*I23</f>
        <v>0</v>
      </c>
    </row>
    <row r="24" spans="2:10" ht="17.100000000000001" customHeight="1">
      <c r="B24" s="99" t="s">
        <v>11</v>
      </c>
      <c r="C24" s="206" t="s">
        <v>52</v>
      </c>
      <c r="D24" s="207"/>
      <c r="E24" s="207"/>
      <c r="F24" s="207"/>
      <c r="G24" s="207"/>
      <c r="H24" s="207"/>
      <c r="I24" s="208"/>
      <c r="J24" s="104"/>
    </row>
    <row r="25" spans="2:10" ht="17.100000000000001" customHeight="1">
      <c r="B25" s="99" t="s">
        <v>12</v>
      </c>
      <c r="C25" s="206" t="s">
        <v>1</v>
      </c>
      <c r="D25" s="207"/>
      <c r="E25" s="207"/>
      <c r="F25" s="207"/>
      <c r="G25" s="207"/>
      <c r="H25" s="207"/>
      <c r="I25" s="208"/>
      <c r="J25" s="104"/>
    </row>
    <row r="26" spans="2:10" ht="17.100000000000001" customHeight="1">
      <c r="B26" s="99" t="s">
        <v>13</v>
      </c>
      <c r="C26" s="100" t="s">
        <v>53</v>
      </c>
      <c r="D26" s="101"/>
      <c r="E26" s="101"/>
      <c r="F26" s="101"/>
      <c r="G26" s="101"/>
      <c r="H26" s="101"/>
      <c r="I26" s="91"/>
      <c r="J26" s="104"/>
    </row>
    <row r="27" spans="2:10" ht="17.100000000000001" customHeight="1">
      <c r="B27" s="99" t="s">
        <v>14</v>
      </c>
      <c r="C27" s="206" t="s">
        <v>104</v>
      </c>
      <c r="D27" s="207"/>
      <c r="E27" s="207"/>
      <c r="F27" s="207"/>
      <c r="G27" s="207"/>
      <c r="H27" s="207"/>
      <c r="I27" s="208"/>
      <c r="J27" s="104"/>
    </row>
    <row r="28" spans="2:10" ht="17.100000000000001" customHeight="1">
      <c r="B28" s="99" t="s">
        <v>15</v>
      </c>
      <c r="C28" s="206" t="s">
        <v>164</v>
      </c>
      <c r="D28" s="207"/>
      <c r="E28" s="207"/>
      <c r="F28" s="207"/>
      <c r="G28" s="207"/>
      <c r="H28" s="207"/>
      <c r="I28" s="208"/>
      <c r="J28" s="104"/>
    </row>
    <row r="29" spans="2:10" ht="17.100000000000001" customHeight="1">
      <c r="B29" s="160" t="s">
        <v>102</v>
      </c>
      <c r="C29" s="161"/>
      <c r="D29" s="161"/>
      <c r="E29" s="161"/>
      <c r="F29" s="161"/>
      <c r="G29" s="161"/>
      <c r="H29" s="161"/>
      <c r="I29" s="162"/>
      <c r="J29" s="78">
        <f>SUM(J22:J27)</f>
        <v>0</v>
      </c>
    </row>
    <row r="30" spans="2:10" ht="17.100000000000001" customHeight="1">
      <c r="B30" s="38"/>
      <c r="C30" s="76" t="s">
        <v>105</v>
      </c>
      <c r="D30" s="38"/>
      <c r="E30" s="38"/>
      <c r="F30" s="38"/>
      <c r="G30" s="38"/>
      <c r="H30" s="38"/>
      <c r="I30" s="38"/>
      <c r="J30" s="39"/>
    </row>
    <row r="31" spans="2:10" ht="17.100000000000001" customHeight="1">
      <c r="B31" s="178" t="s">
        <v>54</v>
      </c>
      <c r="C31" s="179"/>
      <c r="D31" s="179"/>
      <c r="E31" s="179"/>
      <c r="F31" s="179"/>
      <c r="G31" s="179"/>
      <c r="H31" s="179"/>
      <c r="I31" s="179"/>
      <c r="J31" s="180"/>
    </row>
    <row r="32" spans="2:10" ht="17.100000000000001" customHeight="1">
      <c r="B32" s="166" t="s">
        <v>88</v>
      </c>
      <c r="C32" s="167"/>
      <c r="D32" s="167"/>
      <c r="E32" s="167"/>
      <c r="F32" s="167"/>
      <c r="G32" s="167"/>
      <c r="H32" s="168"/>
      <c r="I32" s="35" t="s">
        <v>2</v>
      </c>
      <c r="J32" s="32" t="s">
        <v>87</v>
      </c>
    </row>
    <row r="33" spans="2:13" ht="17.100000000000001" customHeight="1">
      <c r="B33" s="35" t="s">
        <v>9</v>
      </c>
      <c r="C33" s="171" t="s">
        <v>56</v>
      </c>
      <c r="D33" s="172"/>
      <c r="E33" s="172"/>
      <c r="F33" s="172"/>
      <c r="G33" s="172"/>
      <c r="H33" s="173"/>
      <c r="I33" s="40">
        <v>8.3299999999999999E-2</v>
      </c>
      <c r="J33" s="36">
        <f>$J$29*I33</f>
        <v>0</v>
      </c>
    </row>
    <row r="34" spans="2:13" ht="17.100000000000001" customHeight="1">
      <c r="B34" s="35" t="s">
        <v>10</v>
      </c>
      <c r="C34" s="171" t="s">
        <v>85</v>
      </c>
      <c r="D34" s="172"/>
      <c r="E34" s="172"/>
      <c r="F34" s="172"/>
      <c r="G34" s="172"/>
      <c r="H34" s="173"/>
      <c r="I34" s="41">
        <v>0.1111</v>
      </c>
      <c r="J34" s="36">
        <f>$J$29*I34</f>
        <v>0</v>
      </c>
    </row>
    <row r="35" spans="2:13" ht="17.100000000000001" customHeight="1">
      <c r="B35" s="203" t="s">
        <v>101</v>
      </c>
      <c r="C35" s="204"/>
      <c r="D35" s="204"/>
      <c r="E35" s="204"/>
      <c r="F35" s="204"/>
      <c r="G35" s="204"/>
      <c r="H35" s="205"/>
      <c r="I35" s="120">
        <f>SUM(I33:I34)</f>
        <v>0.19440000000000002</v>
      </c>
      <c r="J35" s="79">
        <f>SUM(J33:J34)</f>
        <v>0</v>
      </c>
    </row>
    <row r="36" spans="2:13" ht="17.100000000000001" customHeight="1">
      <c r="B36" s="184"/>
      <c r="C36" s="184"/>
      <c r="D36" s="184"/>
      <c r="E36" s="184"/>
      <c r="F36" s="184"/>
      <c r="G36" s="184"/>
      <c r="H36" s="184"/>
      <c r="I36" s="184"/>
      <c r="J36" s="184"/>
    </row>
    <row r="37" spans="2:13" ht="17.100000000000001" customHeight="1">
      <c r="B37" s="166" t="s">
        <v>66</v>
      </c>
      <c r="C37" s="167"/>
      <c r="D37" s="167"/>
      <c r="E37" s="167"/>
      <c r="F37" s="167"/>
      <c r="G37" s="167"/>
      <c r="H37" s="168"/>
      <c r="I37" s="35" t="s">
        <v>2</v>
      </c>
      <c r="J37" s="35" t="s">
        <v>87</v>
      </c>
      <c r="L37" s="28"/>
      <c r="M37" s="27"/>
    </row>
    <row r="38" spans="2:13" ht="17.100000000000001" customHeight="1">
      <c r="B38" s="51" t="s">
        <v>9</v>
      </c>
      <c r="C38" s="171" t="s">
        <v>59</v>
      </c>
      <c r="D38" s="172"/>
      <c r="E38" s="172"/>
      <c r="F38" s="172"/>
      <c r="G38" s="172"/>
      <c r="H38" s="173"/>
      <c r="I38" s="56">
        <v>0.1</v>
      </c>
      <c r="J38" s="57">
        <f>$J$29*I38</f>
        <v>0</v>
      </c>
      <c r="L38" s="29"/>
      <c r="M38" s="27"/>
    </row>
    <row r="39" spans="2:13" ht="17.100000000000001" customHeight="1">
      <c r="B39" s="35" t="s">
        <v>10</v>
      </c>
      <c r="C39" s="171" t="s">
        <v>60</v>
      </c>
      <c r="D39" s="172"/>
      <c r="E39" s="172"/>
      <c r="F39" s="172"/>
      <c r="G39" s="172"/>
      <c r="H39" s="173"/>
      <c r="I39" s="40">
        <v>2.5000000000000001E-2</v>
      </c>
      <c r="J39" s="57">
        <f t="shared" ref="J39:J45" si="0">$J$29*I39</f>
        <v>0</v>
      </c>
      <c r="L39" s="28"/>
    </row>
    <row r="40" spans="2:13" ht="17.100000000000001" customHeight="1">
      <c r="B40" s="35" t="s">
        <v>11</v>
      </c>
      <c r="C40" s="171" t="s">
        <v>61</v>
      </c>
      <c r="D40" s="172"/>
      <c r="E40" s="172"/>
      <c r="F40" s="172"/>
      <c r="G40" s="172"/>
      <c r="H40" s="173"/>
      <c r="I40" s="40">
        <v>0.03</v>
      </c>
      <c r="J40" s="57">
        <f t="shared" si="0"/>
        <v>0</v>
      </c>
      <c r="L40" s="28"/>
    </row>
    <row r="41" spans="2:13" ht="17.100000000000001" customHeight="1">
      <c r="B41" s="35" t="s">
        <v>12</v>
      </c>
      <c r="C41" s="171" t="s">
        <v>58</v>
      </c>
      <c r="D41" s="172"/>
      <c r="E41" s="172"/>
      <c r="F41" s="172"/>
      <c r="G41" s="172"/>
      <c r="H41" s="173"/>
      <c r="I41" s="40">
        <v>1.4999999999999999E-2</v>
      </c>
      <c r="J41" s="57">
        <f t="shared" si="0"/>
        <v>0</v>
      </c>
    </row>
    <row r="42" spans="2:13" ht="17.100000000000001" customHeight="1">
      <c r="B42" s="35" t="s">
        <v>13</v>
      </c>
      <c r="C42" s="171" t="s">
        <v>62</v>
      </c>
      <c r="D42" s="172"/>
      <c r="E42" s="172"/>
      <c r="F42" s="172"/>
      <c r="G42" s="172"/>
      <c r="H42" s="173"/>
      <c r="I42" s="40">
        <v>0.01</v>
      </c>
      <c r="J42" s="57">
        <f t="shared" si="0"/>
        <v>0</v>
      </c>
    </row>
    <row r="43" spans="2:13" ht="17.100000000000001" customHeight="1">
      <c r="B43" s="35" t="s">
        <v>14</v>
      </c>
      <c r="C43" s="171" t="s">
        <v>63</v>
      </c>
      <c r="D43" s="172"/>
      <c r="E43" s="172"/>
      <c r="F43" s="172"/>
      <c r="G43" s="172"/>
      <c r="H43" s="173"/>
      <c r="I43" s="40">
        <v>6.0000000000000001E-3</v>
      </c>
      <c r="J43" s="57">
        <f t="shared" si="0"/>
        <v>0</v>
      </c>
    </row>
    <row r="44" spans="2:13" ht="17.100000000000001" customHeight="1">
      <c r="B44" s="35" t="s">
        <v>15</v>
      </c>
      <c r="C44" s="171" t="s">
        <v>64</v>
      </c>
      <c r="D44" s="172"/>
      <c r="E44" s="172"/>
      <c r="F44" s="172"/>
      <c r="G44" s="172"/>
      <c r="H44" s="173"/>
      <c r="I44" s="40">
        <v>2E-3</v>
      </c>
      <c r="J44" s="57">
        <f t="shared" si="0"/>
        <v>0</v>
      </c>
    </row>
    <row r="45" spans="2:13" ht="17.100000000000001" customHeight="1">
      <c r="B45" s="52" t="s">
        <v>16</v>
      </c>
      <c r="C45" s="171" t="s">
        <v>65</v>
      </c>
      <c r="D45" s="172"/>
      <c r="E45" s="172"/>
      <c r="F45" s="172"/>
      <c r="G45" s="172"/>
      <c r="H45" s="173"/>
      <c r="I45" s="55">
        <v>0.08</v>
      </c>
      <c r="J45" s="57">
        <f t="shared" si="0"/>
        <v>0</v>
      </c>
    </row>
    <row r="46" spans="2:13" ht="17.100000000000001" customHeight="1">
      <c r="B46" s="188" t="s">
        <v>106</v>
      </c>
      <c r="C46" s="189"/>
      <c r="D46" s="189"/>
      <c r="E46" s="189"/>
      <c r="F46" s="189"/>
      <c r="G46" s="189"/>
      <c r="H46" s="190"/>
      <c r="I46" s="120">
        <f>SUM(I38:I45)</f>
        <v>0.26800000000000002</v>
      </c>
      <c r="J46" s="79">
        <f>SUM(J38:J45)</f>
        <v>0</v>
      </c>
      <c r="L46" s="26"/>
    </row>
    <row r="47" spans="2:13" ht="17.100000000000001" customHeight="1">
      <c r="B47" s="184"/>
      <c r="C47" s="184"/>
      <c r="D47" s="184"/>
      <c r="E47" s="184"/>
      <c r="F47" s="184"/>
      <c r="G47" s="184"/>
      <c r="H47" s="184"/>
      <c r="I47" s="184"/>
      <c r="J47" s="184"/>
    </row>
    <row r="48" spans="2:13" ht="17.100000000000001" customHeight="1">
      <c r="B48" s="200" t="s">
        <v>67</v>
      </c>
      <c r="C48" s="201"/>
      <c r="D48" s="201"/>
      <c r="E48" s="201"/>
      <c r="F48" s="201"/>
      <c r="G48" s="201"/>
      <c r="H48" s="201"/>
      <c r="I48" s="202"/>
      <c r="J48" s="81" t="s">
        <v>87</v>
      </c>
    </row>
    <row r="49" spans="1:10" ht="17.100000000000001" customHeight="1">
      <c r="B49" s="51" t="s">
        <v>9</v>
      </c>
      <c r="C49" s="68" t="s">
        <v>112</v>
      </c>
      <c r="D49" s="69"/>
      <c r="E49" s="69"/>
      <c r="F49" s="69"/>
      <c r="G49" s="69"/>
      <c r="H49" s="69"/>
      <c r="I49" s="82"/>
      <c r="J49" s="57">
        <f>ROUND(((I49*1)*21),2)</f>
        <v>0</v>
      </c>
    </row>
    <row r="50" spans="1:10" ht="17.100000000000001" customHeight="1">
      <c r="B50" s="51" t="s">
        <v>110</v>
      </c>
      <c r="C50" s="68" t="s">
        <v>111</v>
      </c>
      <c r="D50" s="69"/>
      <c r="E50" s="69"/>
      <c r="F50" s="69"/>
      <c r="G50" s="69"/>
      <c r="H50" s="69"/>
      <c r="I50" s="73">
        <v>0.06</v>
      </c>
      <c r="J50" s="57">
        <f>-ROUND((J22*6%),2)</f>
        <v>0</v>
      </c>
    </row>
    <row r="51" spans="1:10" ht="17.100000000000001" customHeight="1">
      <c r="B51" s="35" t="s">
        <v>10</v>
      </c>
      <c r="C51" s="83" t="s">
        <v>115</v>
      </c>
      <c r="D51" s="84"/>
      <c r="E51" s="84"/>
      <c r="F51" s="84"/>
      <c r="G51" s="84"/>
      <c r="H51" s="84"/>
      <c r="I51" s="86"/>
      <c r="J51" s="36">
        <f>ROUND((I51*21),2)</f>
        <v>0</v>
      </c>
    </row>
    <row r="52" spans="1:10" ht="17.100000000000001" customHeight="1">
      <c r="B52" s="35" t="s">
        <v>11</v>
      </c>
      <c r="C52" s="171" t="s">
        <v>113</v>
      </c>
      <c r="D52" s="172"/>
      <c r="E52" s="172"/>
      <c r="F52" s="172"/>
      <c r="G52" s="172"/>
      <c r="H52" s="172"/>
      <c r="I52" s="173"/>
      <c r="J52" s="36"/>
    </row>
    <row r="53" spans="1:10" ht="17.100000000000001" customHeight="1">
      <c r="B53" s="52" t="s">
        <v>12</v>
      </c>
      <c r="C53" s="171" t="s">
        <v>114</v>
      </c>
      <c r="D53" s="172"/>
      <c r="E53" s="172"/>
      <c r="F53" s="172"/>
      <c r="G53" s="172"/>
      <c r="H53" s="172"/>
      <c r="I53" s="173"/>
      <c r="J53" s="50"/>
    </row>
    <row r="54" spans="1:10" ht="17.100000000000001" customHeight="1">
      <c r="B54" s="52" t="s">
        <v>13</v>
      </c>
      <c r="C54" s="68" t="s">
        <v>107</v>
      </c>
      <c r="D54" s="69"/>
      <c r="E54" s="69"/>
      <c r="F54" s="69"/>
      <c r="G54" s="69"/>
      <c r="H54" s="69"/>
      <c r="I54" s="82"/>
      <c r="J54" s="50"/>
    </row>
    <row r="55" spans="1:10" ht="17.100000000000001" customHeight="1">
      <c r="B55" s="52" t="s">
        <v>14</v>
      </c>
      <c r="C55" s="68" t="s">
        <v>108</v>
      </c>
      <c r="D55" s="69"/>
      <c r="E55" s="69"/>
      <c r="F55" s="69"/>
      <c r="G55" s="69"/>
      <c r="H55" s="69"/>
      <c r="I55" s="82"/>
      <c r="J55" s="50"/>
    </row>
    <row r="56" spans="1:10" ht="17.100000000000001" customHeight="1">
      <c r="B56" s="52" t="s">
        <v>15</v>
      </c>
      <c r="C56" s="171" t="s">
        <v>109</v>
      </c>
      <c r="D56" s="172"/>
      <c r="E56" s="172"/>
      <c r="F56" s="172"/>
      <c r="G56" s="172"/>
      <c r="H56" s="172"/>
      <c r="I56" s="173"/>
      <c r="J56" s="50"/>
    </row>
    <row r="57" spans="1:10" ht="17.100000000000001" customHeight="1">
      <c r="B57" s="166" t="s">
        <v>89</v>
      </c>
      <c r="C57" s="167"/>
      <c r="D57" s="167"/>
      <c r="E57" s="167"/>
      <c r="F57" s="167"/>
      <c r="G57" s="167"/>
      <c r="H57" s="167"/>
      <c r="I57" s="168"/>
      <c r="J57" s="46">
        <f>SUM(J49:J56)</f>
        <v>0</v>
      </c>
    </row>
    <row r="58" spans="1:10" ht="22.5" customHeight="1">
      <c r="B58" s="193" t="s">
        <v>118</v>
      </c>
      <c r="C58" s="193"/>
      <c r="D58" s="193"/>
      <c r="E58" s="193"/>
      <c r="F58" s="193"/>
      <c r="G58" s="193"/>
      <c r="H58" s="193"/>
      <c r="I58" s="193"/>
      <c r="J58" s="193"/>
    </row>
    <row r="59" spans="1:10" ht="27" customHeight="1">
      <c r="B59" s="197" t="s">
        <v>68</v>
      </c>
      <c r="C59" s="198"/>
      <c r="D59" s="198"/>
      <c r="E59" s="198"/>
      <c r="F59" s="198"/>
      <c r="G59" s="198"/>
      <c r="H59" s="198"/>
      <c r="I59" s="199"/>
      <c r="J59" s="61" t="s">
        <v>87</v>
      </c>
    </row>
    <row r="60" spans="1:10" ht="17.100000000000001" customHeight="1">
      <c r="B60" s="35" t="s">
        <v>69</v>
      </c>
      <c r="C60" s="68" t="s">
        <v>55</v>
      </c>
      <c r="D60" s="71"/>
      <c r="E60" s="71"/>
      <c r="F60" s="71"/>
      <c r="G60" s="71"/>
      <c r="H60" s="71"/>
      <c r="I60" s="87">
        <v>0.19439999999999999</v>
      </c>
      <c r="J60" s="36">
        <f>J35</f>
        <v>0</v>
      </c>
    </row>
    <row r="61" spans="1:10" ht="17.100000000000001" customHeight="1">
      <c r="B61" s="35" t="s">
        <v>70</v>
      </c>
      <c r="C61" s="68" t="s">
        <v>57</v>
      </c>
      <c r="D61" s="69"/>
      <c r="E61" s="71"/>
      <c r="F61" s="71"/>
      <c r="G61" s="71"/>
      <c r="H61" s="71"/>
      <c r="I61" s="87">
        <v>0.26800000000000002</v>
      </c>
      <c r="J61" s="47">
        <f>J46</f>
        <v>0</v>
      </c>
    </row>
    <row r="62" spans="1:10" ht="17.100000000000001" customHeight="1">
      <c r="B62" s="52" t="s">
        <v>71</v>
      </c>
      <c r="C62" s="68" t="s">
        <v>72</v>
      </c>
      <c r="D62" s="71"/>
      <c r="E62" s="71"/>
      <c r="F62" s="71"/>
      <c r="G62" s="71"/>
      <c r="H62" s="71"/>
      <c r="I62" s="72"/>
      <c r="J62" s="53">
        <f>J57</f>
        <v>0</v>
      </c>
    </row>
    <row r="63" spans="1:10" ht="17.100000000000001" customHeight="1">
      <c r="A63" s="88"/>
      <c r="B63" s="89" t="s">
        <v>116</v>
      </c>
      <c r="C63" s="90"/>
      <c r="D63" s="90"/>
      <c r="E63" s="90"/>
      <c r="F63" s="90"/>
      <c r="G63" s="80"/>
      <c r="H63" s="80"/>
      <c r="I63" s="121">
        <v>0.46239999999999998</v>
      </c>
      <c r="J63" s="79">
        <f>SUM(J60:J62)</f>
        <v>0</v>
      </c>
    </row>
    <row r="64" spans="1:10" ht="23.25" customHeight="1">
      <c r="B64" s="193" t="s">
        <v>117</v>
      </c>
      <c r="C64" s="193"/>
      <c r="D64" s="193"/>
      <c r="E64" s="193"/>
      <c r="F64" s="193"/>
      <c r="G64" s="193"/>
      <c r="H64" s="193"/>
      <c r="I64" s="193"/>
      <c r="J64" s="193"/>
    </row>
    <row r="65" spans="2:12" ht="17.100000000000001" customHeight="1">
      <c r="B65" s="178" t="s">
        <v>73</v>
      </c>
      <c r="C65" s="179"/>
      <c r="D65" s="179"/>
      <c r="E65" s="179"/>
      <c r="F65" s="179"/>
      <c r="G65" s="179"/>
      <c r="H65" s="179"/>
      <c r="I65" s="179"/>
      <c r="J65" s="180"/>
    </row>
    <row r="66" spans="2:12" ht="17.100000000000001" customHeight="1">
      <c r="B66" s="166"/>
      <c r="C66" s="167"/>
      <c r="D66" s="167"/>
      <c r="E66" s="167"/>
      <c r="F66" s="167"/>
      <c r="G66" s="167"/>
      <c r="H66" s="168"/>
      <c r="I66" s="58" t="s">
        <v>2</v>
      </c>
      <c r="J66" s="58" t="s">
        <v>87</v>
      </c>
    </row>
    <row r="67" spans="2:12" ht="17.100000000000001" customHeight="1">
      <c r="B67" s="35" t="s">
        <v>9</v>
      </c>
      <c r="C67" s="171" t="s">
        <v>76</v>
      </c>
      <c r="D67" s="172"/>
      <c r="E67" s="172"/>
      <c r="F67" s="172"/>
      <c r="G67" s="172"/>
      <c r="H67" s="173"/>
      <c r="I67" s="40">
        <v>4.5999999999999999E-3</v>
      </c>
      <c r="J67" s="47">
        <f>$J$29*I67</f>
        <v>0</v>
      </c>
    </row>
    <row r="68" spans="2:12" ht="17.100000000000001" customHeight="1">
      <c r="B68" s="35" t="s">
        <v>10</v>
      </c>
      <c r="C68" s="171" t="s">
        <v>75</v>
      </c>
      <c r="D68" s="172"/>
      <c r="E68" s="172"/>
      <c r="F68" s="172"/>
      <c r="G68" s="172"/>
      <c r="H68" s="173"/>
      <c r="I68" s="43">
        <v>4.0000000000000002E-4</v>
      </c>
      <c r="J68" s="47">
        <f t="shared" ref="J68:J72" si="1">$J$29*I68</f>
        <v>0</v>
      </c>
    </row>
    <row r="69" spans="2:12" ht="17.100000000000001" customHeight="1">
      <c r="B69" s="35" t="s">
        <v>11</v>
      </c>
      <c r="C69" s="171" t="s">
        <v>119</v>
      </c>
      <c r="D69" s="172"/>
      <c r="E69" s="172"/>
      <c r="F69" s="172"/>
      <c r="G69" s="172"/>
      <c r="H69" s="173"/>
      <c r="I69" s="40">
        <v>0.02</v>
      </c>
      <c r="J69" s="47">
        <f t="shared" si="1"/>
        <v>0</v>
      </c>
    </row>
    <row r="70" spans="2:12" ht="17.100000000000001" customHeight="1">
      <c r="B70" s="35" t="s">
        <v>12</v>
      </c>
      <c r="C70" s="171" t="s">
        <v>74</v>
      </c>
      <c r="D70" s="172"/>
      <c r="E70" s="172"/>
      <c r="F70" s="172"/>
      <c r="G70" s="172"/>
      <c r="H70" s="173"/>
      <c r="I70" s="40">
        <v>1.9400000000000001E-2</v>
      </c>
      <c r="J70" s="47">
        <f t="shared" si="1"/>
        <v>0</v>
      </c>
    </row>
    <row r="71" spans="2:12" ht="29.1" customHeight="1">
      <c r="B71" s="35" t="s">
        <v>13</v>
      </c>
      <c r="C71" s="194" t="s">
        <v>90</v>
      </c>
      <c r="D71" s="195"/>
      <c r="E71" s="195"/>
      <c r="F71" s="195"/>
      <c r="G71" s="195"/>
      <c r="H71" s="196"/>
      <c r="I71" s="41">
        <f>I70*I46</f>
        <v>5.1992000000000002E-3</v>
      </c>
      <c r="J71" s="47">
        <f t="shared" si="1"/>
        <v>0</v>
      </c>
    </row>
    <row r="72" spans="2:12" ht="17.100000000000001" customHeight="1">
      <c r="B72" s="52" t="s">
        <v>14</v>
      </c>
      <c r="C72" s="171" t="s">
        <v>91</v>
      </c>
      <c r="D72" s="172"/>
      <c r="E72" s="172"/>
      <c r="F72" s="172"/>
      <c r="G72" s="172"/>
      <c r="H72" s="173"/>
      <c r="I72" s="59">
        <v>0.02</v>
      </c>
      <c r="J72" s="47">
        <f t="shared" si="1"/>
        <v>0</v>
      </c>
    </row>
    <row r="73" spans="2:12" ht="17.100000000000001" customHeight="1">
      <c r="B73" s="188" t="s">
        <v>120</v>
      </c>
      <c r="C73" s="189"/>
      <c r="D73" s="189"/>
      <c r="E73" s="189"/>
      <c r="F73" s="189"/>
      <c r="G73" s="189"/>
      <c r="H73" s="190"/>
      <c r="I73" s="120">
        <f>SUM(I67:I72)</f>
        <v>6.95992E-2</v>
      </c>
      <c r="J73" s="79">
        <f>SUM(J67:J72)</f>
        <v>0</v>
      </c>
    </row>
    <row r="74" spans="2:12" ht="39.75" customHeight="1">
      <c r="B74" s="167" t="s">
        <v>124</v>
      </c>
      <c r="C74" s="167"/>
      <c r="D74" s="167"/>
      <c r="E74" s="167"/>
      <c r="F74" s="167"/>
      <c r="G74" s="167"/>
      <c r="H74" s="167"/>
      <c r="I74" s="167"/>
      <c r="J74" s="167"/>
    </row>
    <row r="75" spans="2:12" ht="17.100000000000001" customHeight="1">
      <c r="B75" s="178" t="s">
        <v>77</v>
      </c>
      <c r="C75" s="179"/>
      <c r="D75" s="179"/>
      <c r="E75" s="179"/>
      <c r="F75" s="179"/>
      <c r="G75" s="179"/>
      <c r="H75" s="179"/>
      <c r="I75" s="179"/>
      <c r="J75" s="180"/>
    </row>
    <row r="76" spans="2:12" ht="17.100000000000001" customHeight="1">
      <c r="B76" s="166"/>
      <c r="C76" s="167"/>
      <c r="D76" s="167"/>
      <c r="E76" s="167"/>
      <c r="F76" s="167"/>
      <c r="G76" s="167"/>
      <c r="H76" s="168"/>
      <c r="I76" s="58" t="s">
        <v>2</v>
      </c>
      <c r="J76" s="58" t="s">
        <v>87</v>
      </c>
    </row>
    <row r="77" spans="2:12" ht="17.100000000000001" customHeight="1">
      <c r="B77" s="35" t="s">
        <v>9</v>
      </c>
      <c r="C77" s="171" t="s">
        <v>92</v>
      </c>
      <c r="D77" s="172"/>
      <c r="E77" s="172"/>
      <c r="F77" s="172"/>
      <c r="G77" s="172"/>
      <c r="H77" s="173"/>
      <c r="I77" s="44"/>
      <c r="J77" s="36">
        <f>$J$29*I77</f>
        <v>0</v>
      </c>
      <c r="L77">
        <v>8.98</v>
      </c>
    </row>
    <row r="78" spans="2:12" ht="17.100000000000001" customHeight="1">
      <c r="B78" s="35" t="s">
        <v>10</v>
      </c>
      <c r="C78" s="171" t="s">
        <v>121</v>
      </c>
      <c r="D78" s="172"/>
      <c r="E78" s="172"/>
      <c r="F78" s="172"/>
      <c r="G78" s="172"/>
      <c r="H78" s="173"/>
      <c r="I78" s="44">
        <v>2.8E-3</v>
      </c>
      <c r="J78" s="36">
        <f t="shared" ref="J78:J81" si="2">$J$29*I78</f>
        <v>0</v>
      </c>
      <c r="L78">
        <f>8.98/3</f>
        <v>2.9933333333333336</v>
      </c>
    </row>
    <row r="79" spans="2:12" ht="17.100000000000001" customHeight="1">
      <c r="B79" s="35" t="s">
        <v>11</v>
      </c>
      <c r="C79" s="171" t="s">
        <v>93</v>
      </c>
      <c r="D79" s="172"/>
      <c r="E79" s="172"/>
      <c r="F79" s="172"/>
      <c r="G79" s="172"/>
      <c r="H79" s="173"/>
      <c r="I79" s="44">
        <v>2.0000000000000001E-4</v>
      </c>
      <c r="J79" s="36">
        <f t="shared" si="2"/>
        <v>0</v>
      </c>
      <c r="L79">
        <f>L77+L78</f>
        <v>11.973333333333334</v>
      </c>
    </row>
    <row r="80" spans="2:12" ht="17.100000000000001" customHeight="1">
      <c r="B80" s="35" t="s">
        <v>12</v>
      </c>
      <c r="C80" s="171" t="s">
        <v>94</v>
      </c>
      <c r="D80" s="172"/>
      <c r="E80" s="172"/>
      <c r="F80" s="172"/>
      <c r="G80" s="172"/>
      <c r="H80" s="173"/>
      <c r="I80" s="40">
        <v>3.3E-3</v>
      </c>
      <c r="J80" s="36">
        <f t="shared" si="2"/>
        <v>0</v>
      </c>
      <c r="L80">
        <f>L79*I46</f>
        <v>3.2088533333333338</v>
      </c>
    </row>
    <row r="81" spans="2:12" ht="17.100000000000001" customHeight="1">
      <c r="B81" s="35" t="s">
        <v>13</v>
      </c>
      <c r="C81" s="171" t="s">
        <v>95</v>
      </c>
      <c r="D81" s="172"/>
      <c r="E81" s="172"/>
      <c r="F81" s="172"/>
      <c r="G81" s="172"/>
      <c r="H81" s="173"/>
      <c r="I81" s="44">
        <v>2E-3</v>
      </c>
      <c r="J81" s="36">
        <f t="shared" si="2"/>
        <v>0</v>
      </c>
      <c r="L81">
        <f>L79+L80</f>
        <v>15.182186666666668</v>
      </c>
    </row>
    <row r="82" spans="2:12" ht="17.100000000000001" customHeight="1">
      <c r="B82" s="35" t="s">
        <v>14</v>
      </c>
      <c r="C82" s="171" t="s">
        <v>122</v>
      </c>
      <c r="D82" s="172"/>
      <c r="E82" s="172"/>
      <c r="F82" s="172"/>
      <c r="G82" s="172"/>
      <c r="H82" s="173"/>
      <c r="I82" s="44">
        <v>1.3899999999999999E-2</v>
      </c>
      <c r="J82" s="36">
        <f>$J$29*I82</f>
        <v>0</v>
      </c>
    </row>
    <row r="83" spans="2:12" ht="17.100000000000001" customHeight="1">
      <c r="B83" s="188" t="s">
        <v>123</v>
      </c>
      <c r="C83" s="189"/>
      <c r="D83" s="189"/>
      <c r="E83" s="189"/>
      <c r="F83" s="189"/>
      <c r="G83" s="189"/>
      <c r="H83" s="190"/>
      <c r="I83" s="42">
        <f>I78+I79+I80+I81+I82</f>
        <v>2.2199999999999998E-2</v>
      </c>
      <c r="J83" s="36"/>
    </row>
    <row r="84" spans="2:12" ht="17.100000000000001" customHeight="1">
      <c r="B84" s="35" t="s">
        <v>15</v>
      </c>
      <c r="C84" s="68" t="s">
        <v>125</v>
      </c>
      <c r="D84" s="69"/>
      <c r="E84" s="69"/>
      <c r="F84" s="69"/>
      <c r="G84" s="69"/>
      <c r="H84" s="70"/>
      <c r="I84" s="44">
        <v>3.8999999999999998E-3</v>
      </c>
      <c r="J84" s="36">
        <f>I84*J29</f>
        <v>0</v>
      </c>
    </row>
    <row r="85" spans="2:12" ht="17.100000000000001" customHeight="1">
      <c r="B85" s="191"/>
      <c r="C85" s="192"/>
      <c r="D85" s="192"/>
      <c r="E85" s="92"/>
      <c r="F85" s="93"/>
      <c r="G85" s="94" t="s">
        <v>126</v>
      </c>
      <c r="H85" s="95"/>
      <c r="I85" s="42">
        <f>I83+I84</f>
        <v>2.6099999999999998E-2</v>
      </c>
      <c r="J85" s="36"/>
    </row>
    <row r="86" spans="2:12" ht="17.100000000000001" customHeight="1">
      <c r="B86" s="35" t="s">
        <v>16</v>
      </c>
      <c r="C86" s="171" t="s">
        <v>127</v>
      </c>
      <c r="D86" s="172"/>
      <c r="E86" s="172"/>
      <c r="F86" s="172"/>
      <c r="G86" s="172"/>
      <c r="H86" s="173"/>
      <c r="I86" s="44">
        <v>3.7000000000000002E-3</v>
      </c>
      <c r="J86" s="36">
        <f>I86*J29</f>
        <v>0</v>
      </c>
    </row>
    <row r="87" spans="2:12" ht="17.100000000000001" customHeight="1">
      <c r="B87" s="188" t="s">
        <v>123</v>
      </c>
      <c r="C87" s="189"/>
      <c r="D87" s="189"/>
      <c r="E87" s="189"/>
      <c r="F87" s="189"/>
      <c r="G87" s="189"/>
      <c r="H87" s="190"/>
      <c r="I87" s="120">
        <f>I85+I86</f>
        <v>2.98E-2</v>
      </c>
      <c r="J87" s="79">
        <f>SUM(J77:J86)</f>
        <v>0</v>
      </c>
    </row>
    <row r="88" spans="2:12" ht="23.25" customHeight="1">
      <c r="B88" s="193" t="s">
        <v>128</v>
      </c>
      <c r="C88" s="193"/>
      <c r="D88" s="193"/>
      <c r="E88" s="193"/>
      <c r="F88" s="193"/>
      <c r="G88" s="193"/>
      <c r="H88" s="193"/>
      <c r="I88" s="193"/>
      <c r="J88" s="193"/>
    </row>
    <row r="89" spans="2:12" ht="17.100000000000001" customHeight="1">
      <c r="B89" s="181" t="s">
        <v>78</v>
      </c>
      <c r="C89" s="182"/>
      <c r="D89" s="182"/>
      <c r="E89" s="182"/>
      <c r="F89" s="182"/>
      <c r="G89" s="182"/>
      <c r="H89" s="182"/>
      <c r="I89" s="183"/>
      <c r="J89" s="32" t="s">
        <v>87</v>
      </c>
    </row>
    <row r="90" spans="2:12" ht="17.100000000000001" customHeight="1">
      <c r="B90" s="52" t="s">
        <v>9</v>
      </c>
      <c r="C90" s="83" t="s">
        <v>96</v>
      </c>
      <c r="D90" s="84"/>
      <c r="E90" s="84"/>
      <c r="F90" s="84"/>
      <c r="G90" s="84"/>
      <c r="H90" s="84"/>
      <c r="I90" s="85"/>
      <c r="J90" s="50"/>
    </row>
    <row r="91" spans="2:12" ht="17.100000000000001" customHeight="1">
      <c r="B91" s="166" t="s">
        <v>89</v>
      </c>
      <c r="C91" s="167"/>
      <c r="D91" s="167"/>
      <c r="E91" s="167"/>
      <c r="F91" s="167"/>
      <c r="G91" s="167"/>
      <c r="H91" s="167"/>
      <c r="I91" s="168"/>
      <c r="J91" s="46">
        <f>J90</f>
        <v>0</v>
      </c>
    </row>
    <row r="92" spans="2:12" ht="26.25" customHeight="1">
      <c r="B92" s="184" t="s">
        <v>129</v>
      </c>
      <c r="C92" s="184"/>
      <c r="D92" s="184"/>
      <c r="E92" s="184"/>
      <c r="F92" s="184"/>
      <c r="G92" s="184"/>
      <c r="H92" s="184"/>
      <c r="I92" s="184"/>
      <c r="J92" s="184"/>
    </row>
    <row r="93" spans="2:12" ht="17.100000000000001" customHeight="1">
      <c r="B93" s="185" t="s">
        <v>86</v>
      </c>
      <c r="C93" s="186"/>
      <c r="D93" s="186"/>
      <c r="E93" s="186"/>
      <c r="F93" s="186"/>
      <c r="G93" s="186"/>
      <c r="H93" s="186"/>
      <c r="I93" s="187"/>
      <c r="J93" s="60" t="s">
        <v>87</v>
      </c>
    </row>
    <row r="94" spans="2:12" ht="17.100000000000001" customHeight="1">
      <c r="B94" s="35" t="s">
        <v>20</v>
      </c>
      <c r="C94" s="68" t="s">
        <v>131</v>
      </c>
      <c r="D94" s="69"/>
      <c r="E94" s="69"/>
      <c r="F94" s="69"/>
      <c r="G94" s="69"/>
      <c r="H94" s="69"/>
      <c r="I94" s="96">
        <v>2.98E-2</v>
      </c>
      <c r="J94" s="36">
        <f>J87</f>
        <v>0</v>
      </c>
    </row>
    <row r="95" spans="2:12" ht="17.100000000000001" customHeight="1">
      <c r="B95" s="52" t="s">
        <v>21</v>
      </c>
      <c r="C95" s="68" t="s">
        <v>130</v>
      </c>
      <c r="D95" s="69"/>
      <c r="E95" s="69"/>
      <c r="F95" s="69"/>
      <c r="G95" s="69"/>
      <c r="H95" s="69"/>
      <c r="I95" s="70"/>
      <c r="J95" s="53">
        <f>J91</f>
        <v>0</v>
      </c>
    </row>
    <row r="96" spans="2:12" ht="17.100000000000001" customHeight="1">
      <c r="B96" s="160" t="s">
        <v>132</v>
      </c>
      <c r="C96" s="161"/>
      <c r="D96" s="161"/>
      <c r="E96" s="161"/>
      <c r="F96" s="161"/>
      <c r="G96" s="161"/>
      <c r="H96" s="161"/>
      <c r="I96" s="162"/>
      <c r="J96" s="49">
        <f>J94+J95</f>
        <v>0</v>
      </c>
    </row>
    <row r="97" spans="2:10" ht="17.100000000000001" customHeight="1">
      <c r="B97" s="184"/>
      <c r="C97" s="184"/>
      <c r="D97" s="184"/>
      <c r="E97" s="184"/>
      <c r="F97" s="184"/>
      <c r="G97" s="184"/>
      <c r="H97" s="184"/>
      <c r="I97" s="184"/>
      <c r="J97" s="184"/>
    </row>
    <row r="98" spans="2:10" ht="17.100000000000001" customHeight="1">
      <c r="B98" s="178" t="s">
        <v>79</v>
      </c>
      <c r="C98" s="179"/>
      <c r="D98" s="179"/>
      <c r="E98" s="179"/>
      <c r="F98" s="179"/>
      <c r="G98" s="179"/>
      <c r="H98" s="179"/>
      <c r="I98" s="180"/>
      <c r="J98" s="61" t="s">
        <v>87</v>
      </c>
    </row>
    <row r="99" spans="2:10" ht="17.100000000000001" customHeight="1">
      <c r="B99" s="35" t="s">
        <v>9</v>
      </c>
      <c r="C99" s="171" t="s">
        <v>80</v>
      </c>
      <c r="D99" s="172"/>
      <c r="E99" s="172"/>
      <c r="F99" s="172"/>
      <c r="G99" s="172"/>
      <c r="H99" s="172"/>
      <c r="I99" s="173"/>
      <c r="J99" s="36"/>
    </row>
    <row r="100" spans="2:10" ht="17.100000000000001" customHeight="1">
      <c r="B100" s="35" t="s">
        <v>10</v>
      </c>
      <c r="C100" s="171" t="s">
        <v>17</v>
      </c>
      <c r="D100" s="172"/>
      <c r="E100" s="172"/>
      <c r="F100" s="172"/>
      <c r="G100" s="172"/>
      <c r="H100" s="172"/>
      <c r="I100" s="173"/>
      <c r="J100" s="36"/>
    </row>
    <row r="101" spans="2:10" ht="17.100000000000001" customHeight="1">
      <c r="B101" s="45" t="s">
        <v>11</v>
      </c>
      <c r="C101" s="171" t="s">
        <v>141</v>
      </c>
      <c r="D101" s="172"/>
      <c r="E101" s="172"/>
      <c r="F101" s="172"/>
      <c r="G101" s="172"/>
      <c r="H101" s="172"/>
      <c r="I101" s="173"/>
      <c r="J101" s="36"/>
    </row>
    <row r="102" spans="2:10" ht="17.100000000000001" customHeight="1">
      <c r="B102" s="54" t="s">
        <v>12</v>
      </c>
      <c r="C102" s="171" t="s">
        <v>3</v>
      </c>
      <c r="D102" s="172"/>
      <c r="E102" s="172"/>
      <c r="F102" s="172"/>
      <c r="G102" s="172"/>
      <c r="H102" s="172"/>
      <c r="I102" s="173"/>
      <c r="J102" s="50"/>
    </row>
    <row r="103" spans="2:10" ht="17.100000000000001" customHeight="1">
      <c r="B103" s="160" t="s">
        <v>142</v>
      </c>
      <c r="C103" s="161"/>
      <c r="D103" s="161"/>
      <c r="E103" s="161"/>
      <c r="F103" s="161"/>
      <c r="G103" s="161"/>
      <c r="H103" s="161"/>
      <c r="I103" s="162"/>
      <c r="J103" s="46">
        <f>SUM(J99:J102)</f>
        <v>0</v>
      </c>
    </row>
    <row r="104" spans="2:10" ht="17.100000000000001" customHeight="1">
      <c r="B104" s="184"/>
      <c r="C104" s="184"/>
      <c r="D104" s="184"/>
      <c r="E104" s="184"/>
      <c r="F104" s="184"/>
      <c r="G104" s="184"/>
      <c r="H104" s="184"/>
      <c r="I104" s="184"/>
      <c r="J104" s="184"/>
    </row>
    <row r="105" spans="2:10" ht="17.100000000000001" customHeight="1">
      <c r="B105" s="178" t="s">
        <v>81</v>
      </c>
      <c r="C105" s="179"/>
      <c r="D105" s="179"/>
      <c r="E105" s="179"/>
      <c r="F105" s="179"/>
      <c r="G105" s="179"/>
      <c r="H105" s="179"/>
      <c r="I105" s="179"/>
      <c r="J105" s="180"/>
    </row>
    <row r="106" spans="2:10" ht="17.100000000000001" customHeight="1">
      <c r="B106" s="166"/>
      <c r="C106" s="167"/>
      <c r="D106" s="167"/>
      <c r="E106" s="167"/>
      <c r="F106" s="167"/>
      <c r="G106" s="167"/>
      <c r="H106" s="168"/>
      <c r="I106" s="51" t="s">
        <v>2</v>
      </c>
      <c r="J106" s="58" t="s">
        <v>87</v>
      </c>
    </row>
    <row r="107" spans="2:10" ht="17.100000000000001" customHeight="1">
      <c r="B107" s="35" t="s">
        <v>9</v>
      </c>
      <c r="C107" s="171" t="s">
        <v>22</v>
      </c>
      <c r="D107" s="172"/>
      <c r="E107" s="172"/>
      <c r="F107" s="172"/>
      <c r="G107" s="172"/>
      <c r="H107" s="173"/>
      <c r="I107" s="40">
        <v>7.2999999999999995E-2</v>
      </c>
      <c r="J107" s="74">
        <f>J124*I107</f>
        <v>0</v>
      </c>
    </row>
    <row r="108" spans="2:10" ht="17.100000000000001" customHeight="1">
      <c r="B108" s="35" t="s">
        <v>10</v>
      </c>
      <c r="C108" s="171" t="s">
        <v>4</v>
      </c>
      <c r="D108" s="172"/>
      <c r="E108" s="172"/>
      <c r="F108" s="172"/>
      <c r="G108" s="172"/>
      <c r="H108" s="173"/>
      <c r="I108" s="40">
        <v>7.3999999999999996E-2</v>
      </c>
      <c r="J108" s="74">
        <f>(J124+J107)*I108</f>
        <v>0</v>
      </c>
    </row>
    <row r="109" spans="2:10" ht="17.100000000000001" customHeight="1">
      <c r="B109" s="35" t="s">
        <v>11</v>
      </c>
      <c r="C109" s="181" t="s">
        <v>46</v>
      </c>
      <c r="D109" s="182"/>
      <c r="E109" s="182"/>
      <c r="F109" s="182"/>
      <c r="G109" s="182"/>
      <c r="H109" s="183"/>
      <c r="I109" s="122">
        <v>8.3500000000000005E-2</v>
      </c>
      <c r="J109" s="77">
        <f>SUM(J110:J113)</f>
        <v>0</v>
      </c>
    </row>
    <row r="110" spans="2:10" ht="17.100000000000001" customHeight="1">
      <c r="B110" s="35" t="s">
        <v>47</v>
      </c>
      <c r="C110" s="171" t="s">
        <v>219</v>
      </c>
      <c r="D110" s="172"/>
      <c r="E110" s="172"/>
      <c r="F110" s="172"/>
      <c r="G110" s="172"/>
      <c r="H110" s="173"/>
      <c r="I110" s="122">
        <v>6.3500000000000001E-2</v>
      </c>
      <c r="J110" s="47">
        <f>((J124+J107+J108)*I110)/(1-I109)</f>
        <v>0</v>
      </c>
    </row>
    <row r="111" spans="2:10" ht="17.100000000000001" customHeight="1">
      <c r="B111" s="35" t="s">
        <v>48</v>
      </c>
      <c r="C111" s="171" t="s">
        <v>143</v>
      </c>
      <c r="D111" s="172"/>
      <c r="E111" s="172"/>
      <c r="F111" s="172"/>
      <c r="G111" s="172"/>
      <c r="H111" s="173"/>
      <c r="I111" s="37">
        <v>0</v>
      </c>
      <c r="J111" s="47">
        <f>((J124+J107+J108)*I111)/(1-I109)</f>
        <v>0</v>
      </c>
    </row>
    <row r="112" spans="2:10" ht="17.100000000000001" customHeight="1">
      <c r="B112" s="35" t="s">
        <v>145</v>
      </c>
      <c r="C112" s="171" t="s">
        <v>144</v>
      </c>
      <c r="D112" s="172"/>
      <c r="E112" s="172"/>
      <c r="F112" s="172"/>
      <c r="G112" s="172"/>
      <c r="H112" s="173"/>
      <c r="I112" s="37">
        <v>0.02</v>
      </c>
      <c r="J112" s="47">
        <f>((J124+J107+J108)*I112)/(1-I109)</f>
        <v>0</v>
      </c>
    </row>
    <row r="113" spans="2:12" ht="17.100000000000001" customHeight="1">
      <c r="B113" s="35" t="s">
        <v>146</v>
      </c>
      <c r="C113" s="171" t="s">
        <v>147</v>
      </c>
      <c r="D113" s="172"/>
      <c r="E113" s="172"/>
      <c r="F113" s="172"/>
      <c r="G113" s="172"/>
      <c r="H113" s="173"/>
      <c r="I113" s="37">
        <v>0</v>
      </c>
      <c r="J113" s="47">
        <f>((J124+J107+J108)*I113)/(1-I109)</f>
        <v>0</v>
      </c>
    </row>
    <row r="114" spans="2:12" ht="17.100000000000001" customHeight="1">
      <c r="B114" s="160" t="s">
        <v>161</v>
      </c>
      <c r="C114" s="161"/>
      <c r="D114" s="161"/>
      <c r="E114" s="161"/>
      <c r="F114" s="161"/>
      <c r="G114" s="161"/>
      <c r="H114" s="162"/>
      <c r="I114" s="123">
        <f>I107+I108+I109</f>
        <v>0.23049999999999998</v>
      </c>
      <c r="J114" s="75">
        <f>J107+J108+J109</f>
        <v>0</v>
      </c>
    </row>
    <row r="115" spans="2:12" ht="17.100000000000001" customHeight="1">
      <c r="B115" s="33"/>
      <c r="C115" s="174"/>
      <c r="D115" s="174"/>
      <c r="E115" s="174"/>
      <c r="F115" s="174"/>
      <c r="G115" s="174"/>
      <c r="H115" s="174"/>
      <c r="I115" s="174"/>
      <c r="J115" s="174"/>
    </row>
    <row r="116" spans="2:12" ht="17.100000000000001" customHeight="1">
      <c r="B116" s="33"/>
      <c r="C116" s="33"/>
      <c r="D116" s="33"/>
      <c r="E116" s="33"/>
      <c r="F116" s="33"/>
      <c r="G116" s="33"/>
      <c r="H116" s="33"/>
      <c r="I116" s="33"/>
      <c r="J116" s="39"/>
    </row>
    <row r="117" spans="2:12" ht="17.100000000000001" customHeight="1">
      <c r="B117" s="175" t="s">
        <v>82</v>
      </c>
      <c r="C117" s="176"/>
      <c r="D117" s="176"/>
      <c r="E117" s="176"/>
      <c r="F117" s="176"/>
      <c r="G117" s="176"/>
      <c r="H117" s="176"/>
      <c r="I117" s="176"/>
      <c r="J117" s="177"/>
      <c r="L117" s="25"/>
    </row>
    <row r="118" spans="2:12" ht="17.100000000000001" customHeight="1">
      <c r="B118" s="166" t="s">
        <v>23</v>
      </c>
      <c r="C118" s="167"/>
      <c r="D118" s="167"/>
      <c r="E118" s="167"/>
      <c r="F118" s="167"/>
      <c r="G118" s="167"/>
      <c r="H118" s="167"/>
      <c r="I118" s="168"/>
      <c r="J118" s="58" t="s">
        <v>87</v>
      </c>
    </row>
    <row r="119" spans="2:12" ht="17.100000000000001" customHeight="1">
      <c r="B119" s="30" t="s">
        <v>9</v>
      </c>
      <c r="C119" s="163" t="str">
        <f>B21</f>
        <v>MÓDULO 1 - COMPOSIÇÃO DA REMUNERAÇÃO</v>
      </c>
      <c r="D119" s="164"/>
      <c r="E119" s="164"/>
      <c r="F119" s="164"/>
      <c r="G119" s="164"/>
      <c r="H119" s="164"/>
      <c r="I119" s="165"/>
      <c r="J119" s="36">
        <f>J29</f>
        <v>0</v>
      </c>
    </row>
    <row r="120" spans="2:12" ht="17.100000000000001" customHeight="1">
      <c r="B120" s="30" t="s">
        <v>10</v>
      </c>
      <c r="C120" s="163" t="str">
        <f>B31</f>
        <v>MÓDULO 2 – ENCARGOS E BENEFÍCIOS ANUAIS, MENSAIS E DIÁRIOS</v>
      </c>
      <c r="D120" s="164"/>
      <c r="E120" s="164"/>
      <c r="F120" s="164"/>
      <c r="G120" s="164"/>
      <c r="H120" s="164"/>
      <c r="I120" s="165"/>
      <c r="J120" s="47">
        <f>J63</f>
        <v>0</v>
      </c>
    </row>
    <row r="121" spans="2:12" ht="17.100000000000001" customHeight="1">
      <c r="B121" s="30" t="s">
        <v>11</v>
      </c>
      <c r="C121" s="163" t="str">
        <f>B65</f>
        <v>MÓDULO 3 – PROVISÃO PARA RESCISÃO</v>
      </c>
      <c r="D121" s="164"/>
      <c r="E121" s="164"/>
      <c r="F121" s="164"/>
      <c r="G121" s="164"/>
      <c r="H121" s="164"/>
      <c r="I121" s="165"/>
      <c r="J121" s="47">
        <f>J73</f>
        <v>0</v>
      </c>
      <c r="L121" s="25"/>
    </row>
    <row r="122" spans="2:12" ht="17.100000000000001" customHeight="1">
      <c r="B122" s="32" t="s">
        <v>12</v>
      </c>
      <c r="C122" s="163" t="str">
        <f>B75</f>
        <v>MÓDULO 4 – CUSTO DE REPOSIÇÃO DO PROFISSIONAL AUSENTE</v>
      </c>
      <c r="D122" s="164"/>
      <c r="E122" s="164"/>
      <c r="F122" s="164"/>
      <c r="G122" s="164"/>
      <c r="H122" s="164"/>
      <c r="I122" s="165"/>
      <c r="J122" s="47">
        <f>J96</f>
        <v>0</v>
      </c>
      <c r="L122" s="25"/>
    </row>
    <row r="123" spans="2:12" ht="17.100000000000001" customHeight="1">
      <c r="B123" s="32" t="s">
        <v>13</v>
      </c>
      <c r="C123" s="163" t="str">
        <f>B98</f>
        <v>MÓDULO 5 – INSUMOS DIVERSOS</v>
      </c>
      <c r="D123" s="164"/>
      <c r="E123" s="164"/>
      <c r="F123" s="164"/>
      <c r="G123" s="164"/>
      <c r="H123" s="164"/>
      <c r="I123" s="165"/>
      <c r="J123" s="47">
        <f>J103</f>
        <v>0</v>
      </c>
    </row>
    <row r="124" spans="2:12" ht="17.100000000000001" customHeight="1">
      <c r="B124" s="35"/>
      <c r="C124" s="160" t="s">
        <v>83</v>
      </c>
      <c r="D124" s="161"/>
      <c r="E124" s="161"/>
      <c r="F124" s="161"/>
      <c r="G124" s="161"/>
      <c r="H124" s="161"/>
      <c r="I124" s="162"/>
      <c r="J124" s="49">
        <f>SUM(J119:J123)</f>
        <v>0</v>
      </c>
      <c r="L124" s="24"/>
    </row>
    <row r="125" spans="2:12" ht="17.100000000000001" customHeight="1">
      <c r="B125" s="32" t="s">
        <v>14</v>
      </c>
      <c r="C125" s="163" t="str">
        <f>B105</f>
        <v>MÓDULO 6 – CUSTOS INDIRETOS, TRIBUTOS E LUCRO</v>
      </c>
      <c r="D125" s="164"/>
      <c r="E125" s="164"/>
      <c r="F125" s="164"/>
      <c r="G125" s="164"/>
      <c r="H125" s="164"/>
      <c r="I125" s="165"/>
      <c r="J125" s="36">
        <f>J114</f>
        <v>0</v>
      </c>
    </row>
    <row r="126" spans="2:12" ht="17.100000000000001" customHeight="1">
      <c r="B126" s="166" t="s">
        <v>84</v>
      </c>
      <c r="C126" s="167"/>
      <c r="D126" s="167"/>
      <c r="E126" s="167"/>
      <c r="F126" s="167"/>
      <c r="G126" s="167"/>
      <c r="H126" s="167"/>
      <c r="I126" s="168"/>
      <c r="J126" s="49">
        <f>J124+J125</f>
        <v>0</v>
      </c>
      <c r="L126" s="62"/>
    </row>
    <row r="127" spans="2:12">
      <c r="J127" s="24"/>
    </row>
    <row r="128" spans="2:12" ht="13.5" hidden="1" thickBot="1">
      <c r="B128" s="6"/>
      <c r="C128" s="133" t="s">
        <v>25</v>
      </c>
      <c r="D128" s="133"/>
      <c r="E128" s="133"/>
      <c r="F128" s="133"/>
      <c r="G128" s="133"/>
      <c r="H128" s="133"/>
      <c r="I128" s="3"/>
      <c r="J128" s="3"/>
    </row>
    <row r="129" spans="2:10" ht="40.5" hidden="1" customHeight="1">
      <c r="B129" s="169" t="s">
        <v>27</v>
      </c>
      <c r="C129" s="170"/>
      <c r="D129" s="169" t="s">
        <v>28</v>
      </c>
      <c r="E129" s="170"/>
      <c r="F129" s="169" t="s">
        <v>30</v>
      </c>
      <c r="G129" s="170"/>
      <c r="H129" s="21" t="s">
        <v>29</v>
      </c>
      <c r="I129" s="22" t="s">
        <v>26</v>
      </c>
      <c r="J129" s="7" t="s">
        <v>0</v>
      </c>
    </row>
    <row r="130" spans="2:10" hidden="1">
      <c r="B130" s="155" t="s">
        <v>31</v>
      </c>
      <c r="C130" s="156"/>
      <c r="D130" s="157" t="s">
        <v>35</v>
      </c>
      <c r="E130" s="158"/>
      <c r="F130" s="159"/>
      <c r="G130" s="156"/>
      <c r="H130" s="11" t="s">
        <v>35</v>
      </c>
      <c r="I130" s="17"/>
      <c r="J130" s="14">
        <v>0</v>
      </c>
    </row>
    <row r="131" spans="2:10" hidden="1">
      <c r="B131" s="152" t="s">
        <v>32</v>
      </c>
      <c r="C131" s="147"/>
      <c r="D131" s="153" t="s">
        <v>35</v>
      </c>
      <c r="E131" s="154"/>
      <c r="F131" s="146"/>
      <c r="G131" s="147"/>
      <c r="H131" s="4" t="s">
        <v>35</v>
      </c>
      <c r="I131" s="18"/>
      <c r="J131" s="15">
        <v>0</v>
      </c>
    </row>
    <row r="132" spans="2:10" hidden="1">
      <c r="B132" s="152" t="s">
        <v>33</v>
      </c>
      <c r="C132" s="147"/>
      <c r="D132" s="153" t="s">
        <v>35</v>
      </c>
      <c r="E132" s="154"/>
      <c r="F132" s="146"/>
      <c r="G132" s="147"/>
      <c r="H132" s="4" t="s">
        <v>35</v>
      </c>
      <c r="I132" s="18"/>
      <c r="J132" s="15">
        <v>0</v>
      </c>
    </row>
    <row r="133" spans="2:10" hidden="1">
      <c r="B133" s="152" t="s">
        <v>34</v>
      </c>
      <c r="C133" s="147"/>
      <c r="D133" s="153" t="s">
        <v>35</v>
      </c>
      <c r="E133" s="154"/>
      <c r="F133" s="146"/>
      <c r="G133" s="147"/>
      <c r="H133" s="4" t="s">
        <v>35</v>
      </c>
      <c r="I133" s="18"/>
      <c r="J133" s="15">
        <v>0</v>
      </c>
    </row>
    <row r="134" spans="2:10" hidden="1">
      <c r="B134" s="144"/>
      <c r="C134" s="145"/>
      <c r="D134" s="146"/>
      <c r="E134" s="147"/>
      <c r="F134" s="146"/>
      <c r="G134" s="147"/>
      <c r="H134" s="12"/>
      <c r="I134" s="19"/>
      <c r="J134" s="15"/>
    </row>
    <row r="135" spans="2:10" ht="13.5" hidden="1" thickBot="1">
      <c r="B135" s="148"/>
      <c r="C135" s="149"/>
      <c r="D135" s="150"/>
      <c r="E135" s="151"/>
      <c r="F135" s="150"/>
      <c r="G135" s="151"/>
      <c r="H135" s="13"/>
      <c r="I135" s="20"/>
      <c r="J135" s="16"/>
    </row>
    <row r="136" spans="2:10" ht="13.5" hidden="1" thickBot="1">
      <c r="B136" s="130" t="s">
        <v>36</v>
      </c>
      <c r="C136" s="131"/>
      <c r="D136" s="131"/>
      <c r="E136" s="131"/>
      <c r="F136" s="131"/>
      <c r="G136" s="131"/>
      <c r="H136" s="131"/>
      <c r="I136" s="132"/>
      <c r="J136" s="5">
        <f>SUM(J134:J135)</f>
        <v>0</v>
      </c>
    </row>
    <row r="137" spans="2:10" hidden="1"/>
    <row r="138" spans="2:10" ht="13.5" hidden="1" thickBot="1">
      <c r="B138" s="6" t="s">
        <v>37</v>
      </c>
      <c r="C138" s="133" t="s">
        <v>38</v>
      </c>
      <c r="D138" s="133"/>
      <c r="E138" s="133"/>
      <c r="F138" s="133"/>
      <c r="G138" s="133"/>
      <c r="H138" s="133"/>
      <c r="I138" s="3"/>
      <c r="J138" s="3"/>
    </row>
    <row r="139" spans="2:10" ht="13.5" hidden="1" thickBot="1">
      <c r="B139" s="130" t="s">
        <v>39</v>
      </c>
      <c r="C139" s="131"/>
      <c r="D139" s="131"/>
      <c r="E139" s="131"/>
      <c r="F139" s="131"/>
      <c r="G139" s="131"/>
      <c r="H139" s="131"/>
      <c r="I139" s="131"/>
      <c r="J139" s="134"/>
    </row>
    <row r="140" spans="2:10" ht="13.5" hidden="1" thickBot="1">
      <c r="B140" s="23"/>
      <c r="C140" s="135" t="s">
        <v>40</v>
      </c>
      <c r="D140" s="136"/>
      <c r="E140" s="136"/>
      <c r="F140" s="136"/>
      <c r="G140" s="136"/>
      <c r="H140" s="136"/>
      <c r="I140" s="137"/>
      <c r="J140" s="7" t="s">
        <v>0</v>
      </c>
    </row>
    <row r="141" spans="2:10" hidden="1">
      <c r="B141" s="2" t="s">
        <v>9</v>
      </c>
      <c r="C141" s="138" t="s">
        <v>41</v>
      </c>
      <c r="D141" s="139"/>
      <c r="E141" s="139"/>
      <c r="F141" s="139"/>
      <c r="G141" s="139"/>
      <c r="H141" s="139"/>
      <c r="I141" s="140"/>
      <c r="J141" s="10">
        <f>J110</f>
        <v>0</v>
      </c>
    </row>
    <row r="142" spans="2:10" hidden="1">
      <c r="B142" s="8" t="s">
        <v>10</v>
      </c>
      <c r="C142" s="141" t="s">
        <v>42</v>
      </c>
      <c r="D142" s="142"/>
      <c r="E142" s="142"/>
      <c r="F142" s="142"/>
      <c r="G142" s="142"/>
      <c r="H142" s="142"/>
      <c r="I142" s="143"/>
      <c r="J142" s="9" t="e">
        <f>#REF!</f>
        <v>#REF!</v>
      </c>
    </row>
    <row r="143" spans="2:10" ht="13.5" hidden="1" thickBot="1">
      <c r="B143" s="8" t="s">
        <v>11</v>
      </c>
      <c r="C143" s="124" t="s">
        <v>43</v>
      </c>
      <c r="D143" s="125"/>
      <c r="E143" s="125"/>
      <c r="F143" s="125"/>
      <c r="G143" s="125"/>
      <c r="H143" s="125"/>
      <c r="I143" s="126"/>
      <c r="J143" s="9">
        <f>J114</f>
        <v>0</v>
      </c>
    </row>
    <row r="144" spans="2:10" ht="13.5" hidden="1" thickBot="1">
      <c r="B144" s="127" t="s">
        <v>19</v>
      </c>
      <c r="C144" s="128"/>
      <c r="D144" s="128"/>
      <c r="E144" s="128"/>
      <c r="F144" s="128"/>
      <c r="G144" s="128"/>
      <c r="H144" s="128"/>
      <c r="I144" s="129"/>
      <c r="J144" s="5" t="e">
        <f>SUM(J141:J143)</f>
        <v>#REF!</v>
      </c>
    </row>
    <row r="145" spans="2:3" hidden="1">
      <c r="B145" s="6" t="s">
        <v>18</v>
      </c>
      <c r="C145" t="s">
        <v>44</v>
      </c>
    </row>
    <row r="146" spans="2:3" hidden="1"/>
  </sheetData>
  <mergeCells count="136">
    <mergeCell ref="C8:I8"/>
    <mergeCell ref="C10:I10"/>
    <mergeCell ref="B13:J13"/>
    <mergeCell ref="C14:I14"/>
    <mergeCell ref="C15:I15"/>
    <mergeCell ref="C16:I16"/>
    <mergeCell ref="B1:J1"/>
    <mergeCell ref="B2:J2"/>
    <mergeCell ref="B4:J4"/>
    <mergeCell ref="C5:I5"/>
    <mergeCell ref="C6:I6"/>
    <mergeCell ref="C7:I7"/>
    <mergeCell ref="C9:I9"/>
    <mergeCell ref="C24:I24"/>
    <mergeCell ref="C25:I25"/>
    <mergeCell ref="C27:I27"/>
    <mergeCell ref="C28:I28"/>
    <mergeCell ref="B29:I29"/>
    <mergeCell ref="B31:J31"/>
    <mergeCell ref="C17:I17"/>
    <mergeCell ref="C18:I18"/>
    <mergeCell ref="C19:I19"/>
    <mergeCell ref="B20:J20"/>
    <mergeCell ref="B21:I21"/>
    <mergeCell ref="C22:I22"/>
    <mergeCell ref="C38:H38"/>
    <mergeCell ref="C39:H39"/>
    <mergeCell ref="C40:H40"/>
    <mergeCell ref="C41:H41"/>
    <mergeCell ref="C42:H42"/>
    <mergeCell ref="C43:H43"/>
    <mergeCell ref="B32:H32"/>
    <mergeCell ref="C33:H33"/>
    <mergeCell ref="C34:H34"/>
    <mergeCell ref="B35:H35"/>
    <mergeCell ref="B36:J36"/>
    <mergeCell ref="B37:H37"/>
    <mergeCell ref="C53:I53"/>
    <mergeCell ref="C56:I56"/>
    <mergeCell ref="B57:I57"/>
    <mergeCell ref="B58:J58"/>
    <mergeCell ref="B59:I59"/>
    <mergeCell ref="B64:J64"/>
    <mergeCell ref="C44:H44"/>
    <mergeCell ref="C45:H45"/>
    <mergeCell ref="B46:H46"/>
    <mergeCell ref="B47:J47"/>
    <mergeCell ref="B48:I48"/>
    <mergeCell ref="C52:I52"/>
    <mergeCell ref="C71:H71"/>
    <mergeCell ref="C72:H72"/>
    <mergeCell ref="B73:H73"/>
    <mergeCell ref="B74:J74"/>
    <mergeCell ref="B75:J75"/>
    <mergeCell ref="B76:H76"/>
    <mergeCell ref="B65:J65"/>
    <mergeCell ref="B66:H66"/>
    <mergeCell ref="C67:H67"/>
    <mergeCell ref="C68:H68"/>
    <mergeCell ref="C69:H69"/>
    <mergeCell ref="C70:H70"/>
    <mergeCell ref="B83:H83"/>
    <mergeCell ref="B85:D85"/>
    <mergeCell ref="C86:H86"/>
    <mergeCell ref="B87:H87"/>
    <mergeCell ref="B88:J88"/>
    <mergeCell ref="B89:I89"/>
    <mergeCell ref="C77:H77"/>
    <mergeCell ref="C78:H78"/>
    <mergeCell ref="C79:H79"/>
    <mergeCell ref="C80:H80"/>
    <mergeCell ref="C81:H81"/>
    <mergeCell ref="C82:H82"/>
    <mergeCell ref="C99:I99"/>
    <mergeCell ref="C100:I100"/>
    <mergeCell ref="C101:I101"/>
    <mergeCell ref="C102:I102"/>
    <mergeCell ref="B103:I103"/>
    <mergeCell ref="B104:J104"/>
    <mergeCell ref="B91:I91"/>
    <mergeCell ref="B92:J92"/>
    <mergeCell ref="B93:I93"/>
    <mergeCell ref="B96:I96"/>
    <mergeCell ref="B97:J97"/>
    <mergeCell ref="B98:I98"/>
    <mergeCell ref="C111:H111"/>
    <mergeCell ref="C112:H112"/>
    <mergeCell ref="C113:H113"/>
    <mergeCell ref="B114:H114"/>
    <mergeCell ref="C115:J115"/>
    <mergeCell ref="B117:J117"/>
    <mergeCell ref="B105:J105"/>
    <mergeCell ref="B106:H106"/>
    <mergeCell ref="C107:H107"/>
    <mergeCell ref="C108:H108"/>
    <mergeCell ref="C109:H109"/>
    <mergeCell ref="C110:H110"/>
    <mergeCell ref="C124:I124"/>
    <mergeCell ref="C125:I125"/>
    <mergeCell ref="B126:I126"/>
    <mergeCell ref="C128:H128"/>
    <mergeCell ref="B129:C129"/>
    <mergeCell ref="D129:E129"/>
    <mergeCell ref="F129:G129"/>
    <mergeCell ref="B118:I118"/>
    <mergeCell ref="C119:I119"/>
    <mergeCell ref="C120:I120"/>
    <mergeCell ref="C121:I121"/>
    <mergeCell ref="C122:I122"/>
    <mergeCell ref="C123:I123"/>
    <mergeCell ref="B132:C132"/>
    <mergeCell ref="D132:E132"/>
    <mergeCell ref="F132:G132"/>
    <mergeCell ref="B133:C133"/>
    <mergeCell ref="D133:E133"/>
    <mergeCell ref="F133:G133"/>
    <mergeCell ref="B130:C130"/>
    <mergeCell ref="D130:E130"/>
    <mergeCell ref="F130:G130"/>
    <mergeCell ref="B131:C131"/>
    <mergeCell ref="D131:E131"/>
    <mergeCell ref="F131:G131"/>
    <mergeCell ref="C143:I143"/>
    <mergeCell ref="B144:I144"/>
    <mergeCell ref="B136:I136"/>
    <mergeCell ref="C138:H138"/>
    <mergeCell ref="B139:J139"/>
    <mergeCell ref="C140:I140"/>
    <mergeCell ref="C141:I141"/>
    <mergeCell ref="C142:I142"/>
    <mergeCell ref="B134:C134"/>
    <mergeCell ref="D134:E134"/>
    <mergeCell ref="F134:G134"/>
    <mergeCell ref="B135:C135"/>
    <mergeCell ref="D135:E135"/>
    <mergeCell ref="F135:G135"/>
  </mergeCells>
  <pageMargins left="0.39370078740157483" right="0.19685039370078741" top="0.59055118110236227" bottom="0.39370078740157483" header="0.15748031496062992" footer="0.15748031496062992"/>
  <pageSetup paperSize="9" scale="80" firstPageNumber="0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BF39DF-363D-4E28-99AC-32DF19E0D87A}">
  <sheetPr>
    <tabColor indexed="13"/>
  </sheetPr>
  <dimension ref="A1:M146"/>
  <sheetViews>
    <sheetView showGridLines="0" zoomScale="118" zoomScaleNormal="118" zoomScalePageLayoutView="118" workbookViewId="0"/>
  </sheetViews>
  <sheetFormatPr defaultColWidth="8.85546875" defaultRowHeight="12.75"/>
  <cols>
    <col min="2" max="2" width="7.7109375" customWidth="1"/>
    <col min="6" max="6" width="10.85546875" bestFit="1" customWidth="1"/>
    <col min="8" max="8" width="47" customWidth="1"/>
    <col min="9" max="9" width="16.85546875" customWidth="1"/>
    <col min="10" max="10" width="14.42578125" customWidth="1"/>
    <col min="11" max="11" width="5" customWidth="1"/>
    <col min="12" max="12" width="17" customWidth="1"/>
    <col min="13" max="13" width="15.85546875" customWidth="1"/>
    <col min="14" max="14" width="9.42578125" bestFit="1" customWidth="1"/>
  </cols>
  <sheetData>
    <row r="1" spans="2:10">
      <c r="B1" s="215"/>
      <c r="C1" s="215"/>
      <c r="D1" s="215"/>
      <c r="E1" s="215"/>
      <c r="F1" s="215"/>
      <c r="G1" s="215"/>
      <c r="H1" s="215"/>
      <c r="I1" s="215"/>
      <c r="J1" s="215"/>
    </row>
    <row r="2" spans="2:10">
      <c r="B2" s="216"/>
      <c r="C2" s="216"/>
      <c r="D2" s="216"/>
      <c r="E2" s="216"/>
      <c r="F2" s="216"/>
      <c r="G2" s="216"/>
      <c r="H2" s="216"/>
      <c r="I2" s="216"/>
      <c r="J2" s="216"/>
    </row>
    <row r="3" spans="2:10">
      <c r="B3" s="1"/>
      <c r="C3" s="1"/>
      <c r="D3" s="1"/>
      <c r="E3" s="1"/>
      <c r="F3" s="1"/>
      <c r="G3" s="1"/>
      <c r="H3" s="1"/>
      <c r="I3" s="1"/>
      <c r="J3" s="1"/>
    </row>
    <row r="4" spans="2:10" ht="17.100000000000001" customHeight="1">
      <c r="B4" s="212" t="s">
        <v>154</v>
      </c>
      <c r="C4" s="213"/>
      <c r="D4" s="213"/>
      <c r="E4" s="213"/>
      <c r="F4" s="213"/>
      <c r="G4" s="213"/>
      <c r="H4" s="213"/>
      <c r="I4" s="213"/>
      <c r="J4" s="214"/>
    </row>
    <row r="5" spans="2:10" ht="17.100000000000001" customHeight="1">
      <c r="B5" s="30" t="s">
        <v>9</v>
      </c>
      <c r="C5" s="171" t="s">
        <v>153</v>
      </c>
      <c r="D5" s="172"/>
      <c r="E5" s="172"/>
      <c r="F5" s="172"/>
      <c r="G5" s="172"/>
      <c r="H5" s="172"/>
      <c r="I5" s="173"/>
      <c r="J5" s="31"/>
    </row>
    <row r="6" spans="2:10" ht="17.100000000000001" customHeight="1">
      <c r="B6" s="30" t="s">
        <v>10</v>
      </c>
      <c r="C6" s="171" t="s">
        <v>152</v>
      </c>
      <c r="D6" s="172"/>
      <c r="E6" s="172"/>
      <c r="F6" s="172"/>
      <c r="G6" s="172"/>
      <c r="H6" s="172"/>
      <c r="I6" s="173"/>
      <c r="J6" s="32" t="s">
        <v>209</v>
      </c>
    </row>
    <row r="7" spans="2:10" ht="17.100000000000001" customHeight="1">
      <c r="B7" s="30" t="s">
        <v>11</v>
      </c>
      <c r="C7" s="171" t="s">
        <v>151</v>
      </c>
      <c r="D7" s="172"/>
      <c r="E7" s="172"/>
      <c r="F7" s="172"/>
      <c r="G7" s="172"/>
      <c r="H7" s="172"/>
      <c r="I7" s="173"/>
      <c r="J7" s="32" t="s">
        <v>156</v>
      </c>
    </row>
    <row r="8" spans="2:10" ht="17.100000000000001" customHeight="1">
      <c r="B8" s="32" t="s">
        <v>12</v>
      </c>
      <c r="C8" s="171" t="s">
        <v>150</v>
      </c>
      <c r="D8" s="172"/>
      <c r="E8" s="172"/>
      <c r="F8" s="172"/>
      <c r="G8" s="172"/>
      <c r="H8" s="172"/>
      <c r="I8" s="173"/>
      <c r="J8" s="32" t="s">
        <v>157</v>
      </c>
    </row>
    <row r="9" spans="2:10" ht="17.100000000000001" customHeight="1">
      <c r="B9" s="32" t="s">
        <v>13</v>
      </c>
      <c r="C9" s="171" t="s">
        <v>149</v>
      </c>
      <c r="D9" s="172"/>
      <c r="E9" s="172"/>
      <c r="F9" s="172"/>
      <c r="G9" s="172"/>
      <c r="H9" s="172"/>
      <c r="I9" s="173"/>
      <c r="J9" s="32">
        <v>24</v>
      </c>
    </row>
    <row r="10" spans="2:10" ht="17.100000000000001" customHeight="1">
      <c r="B10" s="32" t="s">
        <v>14</v>
      </c>
      <c r="C10" s="171" t="s">
        <v>201</v>
      </c>
      <c r="D10" s="172"/>
      <c r="E10" s="172"/>
      <c r="F10" s="172"/>
      <c r="G10" s="172"/>
      <c r="H10" s="172"/>
      <c r="I10" s="173"/>
      <c r="J10" s="30">
        <v>2</v>
      </c>
    </row>
    <row r="11" spans="2:10" ht="17.100000000000001" customHeight="1">
      <c r="B11" s="33"/>
      <c r="C11" s="34"/>
      <c r="D11" s="34"/>
      <c r="E11" s="34"/>
      <c r="F11" s="34"/>
      <c r="G11" s="34"/>
      <c r="H11" s="34"/>
      <c r="I11" s="33"/>
      <c r="J11" s="33"/>
    </row>
    <row r="12" spans="2:10" ht="17.100000000000001" customHeight="1">
      <c r="B12" s="33"/>
      <c r="C12" s="34"/>
      <c r="D12" s="34"/>
      <c r="E12" s="34"/>
      <c r="F12" s="34"/>
      <c r="G12" s="34"/>
      <c r="H12" s="34"/>
      <c r="I12" s="33"/>
      <c r="J12" s="33"/>
    </row>
    <row r="13" spans="2:10" ht="17.100000000000001" customHeight="1">
      <c r="B13" s="212" t="s">
        <v>49</v>
      </c>
      <c r="C13" s="213"/>
      <c r="D13" s="213"/>
      <c r="E13" s="213"/>
      <c r="F13" s="213"/>
      <c r="G13" s="213"/>
      <c r="H13" s="213"/>
      <c r="I13" s="213"/>
      <c r="J13" s="214"/>
    </row>
    <row r="14" spans="2:10" ht="17.100000000000001" customHeight="1">
      <c r="B14" s="30">
        <v>1</v>
      </c>
      <c r="C14" s="163" t="s">
        <v>8</v>
      </c>
      <c r="D14" s="164"/>
      <c r="E14" s="164"/>
      <c r="F14" s="164"/>
      <c r="G14" s="164"/>
      <c r="H14" s="164"/>
      <c r="I14" s="165"/>
      <c r="J14" s="32" t="s">
        <v>167</v>
      </c>
    </row>
    <row r="15" spans="2:10" ht="17.100000000000001" customHeight="1">
      <c r="B15" s="30">
        <v>2</v>
      </c>
      <c r="C15" s="171" t="s">
        <v>50</v>
      </c>
      <c r="D15" s="172"/>
      <c r="E15" s="172"/>
      <c r="F15" s="172"/>
      <c r="G15" s="172"/>
      <c r="H15" s="172"/>
      <c r="I15" s="173"/>
      <c r="J15" s="35" t="s">
        <v>208</v>
      </c>
    </row>
    <row r="16" spans="2:10" ht="17.100000000000001" customHeight="1">
      <c r="B16" s="30">
        <v>3</v>
      </c>
      <c r="C16" s="163" t="s">
        <v>7</v>
      </c>
      <c r="D16" s="164"/>
      <c r="E16" s="164"/>
      <c r="F16" s="164"/>
      <c r="G16" s="164"/>
      <c r="H16" s="164"/>
      <c r="I16" s="165"/>
      <c r="J16" s="102"/>
    </row>
    <row r="17" spans="2:10" ht="17.100000000000001" customHeight="1">
      <c r="B17" s="30">
        <v>4</v>
      </c>
      <c r="C17" s="163" t="s">
        <v>6</v>
      </c>
      <c r="D17" s="164"/>
      <c r="E17" s="164"/>
      <c r="F17" s="164"/>
      <c r="G17" s="164"/>
      <c r="H17" s="164"/>
      <c r="I17" s="165"/>
      <c r="J17" s="32" t="s">
        <v>167</v>
      </c>
    </row>
    <row r="18" spans="2:10" ht="17.100000000000001" customHeight="1">
      <c r="B18" s="30">
        <v>5</v>
      </c>
      <c r="C18" s="171" t="s">
        <v>5</v>
      </c>
      <c r="D18" s="164"/>
      <c r="E18" s="164"/>
      <c r="F18" s="164"/>
      <c r="G18" s="164"/>
      <c r="H18" s="164"/>
      <c r="I18" s="165"/>
      <c r="J18" s="32" t="s">
        <v>158</v>
      </c>
    </row>
    <row r="19" spans="2:10" ht="17.100000000000001" customHeight="1">
      <c r="B19" s="30">
        <v>6</v>
      </c>
      <c r="C19" s="171" t="s">
        <v>160</v>
      </c>
      <c r="D19" s="164"/>
      <c r="E19" s="164"/>
      <c r="F19" s="164"/>
      <c r="G19" s="164"/>
      <c r="H19" s="164"/>
      <c r="I19" s="165"/>
      <c r="J19" s="105" t="s">
        <v>159</v>
      </c>
    </row>
    <row r="20" spans="2:10" ht="17.100000000000001" customHeight="1">
      <c r="B20" s="167" t="s">
        <v>103</v>
      </c>
      <c r="C20" s="209"/>
      <c r="D20" s="209"/>
      <c r="E20" s="209"/>
      <c r="F20" s="209"/>
      <c r="G20" s="209"/>
      <c r="H20" s="209"/>
      <c r="I20" s="209"/>
      <c r="J20" s="209"/>
    </row>
    <row r="21" spans="2:10" ht="17.100000000000001" customHeight="1">
      <c r="B21" s="210" t="s">
        <v>24</v>
      </c>
      <c r="C21" s="184"/>
      <c r="D21" s="184"/>
      <c r="E21" s="184"/>
      <c r="F21" s="184"/>
      <c r="G21" s="184"/>
      <c r="H21" s="184"/>
      <c r="I21" s="211"/>
      <c r="J21" s="98" t="s">
        <v>87</v>
      </c>
    </row>
    <row r="22" spans="2:10" ht="17.100000000000001" customHeight="1">
      <c r="B22" s="99" t="s">
        <v>9</v>
      </c>
      <c r="C22" s="206" t="s">
        <v>45</v>
      </c>
      <c r="D22" s="207"/>
      <c r="E22" s="207"/>
      <c r="F22" s="207"/>
      <c r="G22" s="207"/>
      <c r="H22" s="207"/>
      <c r="I22" s="208"/>
      <c r="J22" s="102"/>
    </row>
    <row r="23" spans="2:10" ht="17.100000000000001" customHeight="1">
      <c r="B23" s="99" t="s">
        <v>10</v>
      </c>
      <c r="C23" s="100" t="s">
        <v>51</v>
      </c>
      <c r="D23" s="101"/>
      <c r="E23" s="101"/>
      <c r="F23" s="101"/>
      <c r="G23" s="101"/>
      <c r="H23" s="101"/>
      <c r="I23" s="103">
        <v>0</v>
      </c>
      <c r="J23" s="104">
        <f>J28*I23</f>
        <v>0</v>
      </c>
    </row>
    <row r="24" spans="2:10" ht="17.100000000000001" customHeight="1">
      <c r="B24" s="99" t="s">
        <v>11</v>
      </c>
      <c r="C24" s="206" t="s">
        <v>52</v>
      </c>
      <c r="D24" s="207"/>
      <c r="E24" s="207"/>
      <c r="F24" s="207"/>
      <c r="G24" s="207"/>
      <c r="H24" s="207"/>
      <c r="I24" s="208"/>
      <c r="J24" s="104"/>
    </row>
    <row r="25" spans="2:10" ht="17.100000000000001" customHeight="1">
      <c r="B25" s="99" t="s">
        <v>12</v>
      </c>
      <c r="C25" s="206" t="s">
        <v>1</v>
      </c>
      <c r="D25" s="207"/>
      <c r="E25" s="207"/>
      <c r="F25" s="207"/>
      <c r="G25" s="207"/>
      <c r="H25" s="207"/>
      <c r="I25" s="208"/>
      <c r="J25" s="104"/>
    </row>
    <row r="26" spans="2:10" ht="17.100000000000001" customHeight="1">
      <c r="B26" s="99" t="s">
        <v>13</v>
      </c>
      <c r="C26" s="100" t="s">
        <v>53</v>
      </c>
      <c r="D26" s="101"/>
      <c r="E26" s="101"/>
      <c r="F26" s="101"/>
      <c r="G26" s="101"/>
      <c r="H26" s="101"/>
      <c r="I26" s="91"/>
      <c r="J26" s="104"/>
    </row>
    <row r="27" spans="2:10" ht="17.100000000000001" customHeight="1">
      <c r="B27" s="99" t="s">
        <v>14</v>
      </c>
      <c r="C27" s="206" t="s">
        <v>104</v>
      </c>
      <c r="D27" s="207"/>
      <c r="E27" s="207"/>
      <c r="F27" s="207"/>
      <c r="G27" s="207"/>
      <c r="H27" s="207"/>
      <c r="I27" s="208"/>
      <c r="J27" s="104"/>
    </row>
    <row r="28" spans="2:10" ht="17.100000000000001" customHeight="1">
      <c r="B28" s="99" t="s">
        <v>15</v>
      </c>
      <c r="C28" s="206" t="s">
        <v>164</v>
      </c>
      <c r="D28" s="207"/>
      <c r="E28" s="207"/>
      <c r="F28" s="207"/>
      <c r="G28" s="207"/>
      <c r="H28" s="207"/>
      <c r="I28" s="208"/>
      <c r="J28" s="104"/>
    </row>
    <row r="29" spans="2:10" ht="17.100000000000001" customHeight="1">
      <c r="B29" s="160" t="s">
        <v>102</v>
      </c>
      <c r="C29" s="161"/>
      <c r="D29" s="161"/>
      <c r="E29" s="161"/>
      <c r="F29" s="161"/>
      <c r="G29" s="161"/>
      <c r="H29" s="161"/>
      <c r="I29" s="162"/>
      <c r="J29" s="78">
        <f>SUM(J22:J27)</f>
        <v>0</v>
      </c>
    </row>
    <row r="30" spans="2:10" ht="17.100000000000001" customHeight="1">
      <c r="B30" s="38"/>
      <c r="C30" s="76" t="s">
        <v>105</v>
      </c>
      <c r="D30" s="38"/>
      <c r="E30" s="38"/>
      <c r="F30" s="38"/>
      <c r="G30" s="38"/>
      <c r="H30" s="38"/>
      <c r="I30" s="38"/>
      <c r="J30" s="39"/>
    </row>
    <row r="31" spans="2:10" ht="17.100000000000001" customHeight="1">
      <c r="B31" s="178" t="s">
        <v>54</v>
      </c>
      <c r="C31" s="179"/>
      <c r="D31" s="179"/>
      <c r="E31" s="179"/>
      <c r="F31" s="179"/>
      <c r="G31" s="179"/>
      <c r="H31" s="179"/>
      <c r="I31" s="179"/>
      <c r="J31" s="180"/>
    </row>
    <row r="32" spans="2:10" ht="17.100000000000001" customHeight="1">
      <c r="B32" s="166" t="s">
        <v>88</v>
      </c>
      <c r="C32" s="167"/>
      <c r="D32" s="167"/>
      <c r="E32" s="167"/>
      <c r="F32" s="167"/>
      <c r="G32" s="167"/>
      <c r="H32" s="168"/>
      <c r="I32" s="35" t="s">
        <v>2</v>
      </c>
      <c r="J32" s="32" t="s">
        <v>87</v>
      </c>
    </row>
    <row r="33" spans="2:13" ht="17.100000000000001" customHeight="1">
      <c r="B33" s="35" t="s">
        <v>9</v>
      </c>
      <c r="C33" s="171" t="s">
        <v>56</v>
      </c>
      <c r="D33" s="172"/>
      <c r="E33" s="172"/>
      <c r="F33" s="172"/>
      <c r="G33" s="172"/>
      <c r="H33" s="173"/>
      <c r="I33" s="40">
        <v>8.3299999999999999E-2</v>
      </c>
      <c r="J33" s="36">
        <f>$J$29*I33</f>
        <v>0</v>
      </c>
    </row>
    <row r="34" spans="2:13" ht="17.100000000000001" customHeight="1">
      <c r="B34" s="35" t="s">
        <v>10</v>
      </c>
      <c r="C34" s="171" t="s">
        <v>85</v>
      </c>
      <c r="D34" s="172"/>
      <c r="E34" s="172"/>
      <c r="F34" s="172"/>
      <c r="G34" s="172"/>
      <c r="H34" s="173"/>
      <c r="I34" s="41">
        <v>0.1111</v>
      </c>
      <c r="J34" s="36">
        <f>$J$29*I34</f>
        <v>0</v>
      </c>
    </row>
    <row r="35" spans="2:13" ht="17.100000000000001" customHeight="1">
      <c r="B35" s="203" t="s">
        <v>101</v>
      </c>
      <c r="C35" s="204"/>
      <c r="D35" s="204"/>
      <c r="E35" s="204"/>
      <c r="F35" s="204"/>
      <c r="G35" s="204"/>
      <c r="H35" s="205"/>
      <c r="I35" s="120">
        <f>SUM(I33:I34)</f>
        <v>0.19440000000000002</v>
      </c>
      <c r="J35" s="79">
        <f>SUM(J33:J34)</f>
        <v>0</v>
      </c>
    </row>
    <row r="36" spans="2:13" ht="17.100000000000001" customHeight="1">
      <c r="B36" s="184"/>
      <c r="C36" s="184"/>
      <c r="D36" s="184"/>
      <c r="E36" s="184"/>
      <c r="F36" s="184"/>
      <c r="G36" s="184"/>
      <c r="H36" s="184"/>
      <c r="I36" s="184"/>
      <c r="J36" s="184"/>
    </row>
    <row r="37" spans="2:13" ht="17.100000000000001" customHeight="1">
      <c r="B37" s="166" t="s">
        <v>66</v>
      </c>
      <c r="C37" s="167"/>
      <c r="D37" s="167"/>
      <c r="E37" s="167"/>
      <c r="F37" s="167"/>
      <c r="G37" s="167"/>
      <c r="H37" s="168"/>
      <c r="I37" s="35" t="s">
        <v>2</v>
      </c>
      <c r="J37" s="35" t="s">
        <v>87</v>
      </c>
      <c r="L37" s="28"/>
      <c r="M37" s="27"/>
    </row>
    <row r="38" spans="2:13" ht="17.100000000000001" customHeight="1">
      <c r="B38" s="51" t="s">
        <v>9</v>
      </c>
      <c r="C38" s="171" t="s">
        <v>59</v>
      </c>
      <c r="D38" s="172"/>
      <c r="E38" s="172"/>
      <c r="F38" s="172"/>
      <c r="G38" s="172"/>
      <c r="H38" s="173"/>
      <c r="I38" s="56">
        <v>0.1</v>
      </c>
      <c r="J38" s="57">
        <f>$J$29*I38</f>
        <v>0</v>
      </c>
      <c r="L38" s="29"/>
      <c r="M38" s="27"/>
    </row>
    <row r="39" spans="2:13" ht="17.100000000000001" customHeight="1">
      <c r="B39" s="35" t="s">
        <v>10</v>
      </c>
      <c r="C39" s="171" t="s">
        <v>60</v>
      </c>
      <c r="D39" s="172"/>
      <c r="E39" s="172"/>
      <c r="F39" s="172"/>
      <c r="G39" s="172"/>
      <c r="H39" s="173"/>
      <c r="I39" s="40">
        <v>2.5000000000000001E-2</v>
      </c>
      <c r="J39" s="57">
        <f t="shared" ref="J39:J45" si="0">$J$29*I39</f>
        <v>0</v>
      </c>
      <c r="L39" s="28"/>
    </row>
    <row r="40" spans="2:13" ht="17.100000000000001" customHeight="1">
      <c r="B40" s="35" t="s">
        <v>11</v>
      </c>
      <c r="C40" s="171" t="s">
        <v>61</v>
      </c>
      <c r="D40" s="172"/>
      <c r="E40" s="172"/>
      <c r="F40" s="172"/>
      <c r="G40" s="172"/>
      <c r="H40" s="173"/>
      <c r="I40" s="40">
        <v>0.03</v>
      </c>
      <c r="J40" s="57">
        <f t="shared" si="0"/>
        <v>0</v>
      </c>
      <c r="L40" s="28"/>
    </row>
    <row r="41" spans="2:13" ht="17.100000000000001" customHeight="1">
      <c r="B41" s="35" t="s">
        <v>12</v>
      </c>
      <c r="C41" s="171" t="s">
        <v>58</v>
      </c>
      <c r="D41" s="172"/>
      <c r="E41" s="172"/>
      <c r="F41" s="172"/>
      <c r="G41" s="172"/>
      <c r="H41" s="173"/>
      <c r="I41" s="40">
        <v>1.4999999999999999E-2</v>
      </c>
      <c r="J41" s="57">
        <f t="shared" si="0"/>
        <v>0</v>
      </c>
    </row>
    <row r="42" spans="2:13" ht="17.100000000000001" customHeight="1">
      <c r="B42" s="35" t="s">
        <v>13</v>
      </c>
      <c r="C42" s="171" t="s">
        <v>62</v>
      </c>
      <c r="D42" s="172"/>
      <c r="E42" s="172"/>
      <c r="F42" s="172"/>
      <c r="G42" s="172"/>
      <c r="H42" s="173"/>
      <c r="I42" s="40">
        <v>0.01</v>
      </c>
      <c r="J42" s="57">
        <f t="shared" si="0"/>
        <v>0</v>
      </c>
    </row>
    <row r="43" spans="2:13" ht="17.100000000000001" customHeight="1">
      <c r="B43" s="35" t="s">
        <v>14</v>
      </c>
      <c r="C43" s="171" t="s">
        <v>63</v>
      </c>
      <c r="D43" s="172"/>
      <c r="E43" s="172"/>
      <c r="F43" s="172"/>
      <c r="G43" s="172"/>
      <c r="H43" s="173"/>
      <c r="I43" s="40">
        <v>6.0000000000000001E-3</v>
      </c>
      <c r="J43" s="57">
        <f t="shared" si="0"/>
        <v>0</v>
      </c>
    </row>
    <row r="44" spans="2:13" ht="17.100000000000001" customHeight="1">
      <c r="B44" s="35" t="s">
        <v>15</v>
      </c>
      <c r="C44" s="171" t="s">
        <v>64</v>
      </c>
      <c r="D44" s="172"/>
      <c r="E44" s="172"/>
      <c r="F44" s="172"/>
      <c r="G44" s="172"/>
      <c r="H44" s="173"/>
      <c r="I44" s="40">
        <v>2E-3</v>
      </c>
      <c r="J44" s="57">
        <f t="shared" si="0"/>
        <v>0</v>
      </c>
    </row>
    <row r="45" spans="2:13" ht="17.100000000000001" customHeight="1">
      <c r="B45" s="52" t="s">
        <v>16</v>
      </c>
      <c r="C45" s="171" t="s">
        <v>65</v>
      </c>
      <c r="D45" s="172"/>
      <c r="E45" s="172"/>
      <c r="F45" s="172"/>
      <c r="G45" s="172"/>
      <c r="H45" s="173"/>
      <c r="I45" s="55">
        <v>0.08</v>
      </c>
      <c r="J45" s="57">
        <f t="shared" si="0"/>
        <v>0</v>
      </c>
    </row>
    <row r="46" spans="2:13" ht="17.100000000000001" customHeight="1">
      <c r="B46" s="188" t="s">
        <v>106</v>
      </c>
      <c r="C46" s="189"/>
      <c r="D46" s="189"/>
      <c r="E46" s="189"/>
      <c r="F46" s="189"/>
      <c r="G46" s="189"/>
      <c r="H46" s="190"/>
      <c r="I46" s="120">
        <f>SUM(I38:I45)</f>
        <v>0.26800000000000002</v>
      </c>
      <c r="J46" s="79">
        <f>SUM(J38:J45)</f>
        <v>0</v>
      </c>
      <c r="L46" s="26"/>
    </row>
    <row r="47" spans="2:13" ht="17.100000000000001" customHeight="1">
      <c r="B47" s="184"/>
      <c r="C47" s="184"/>
      <c r="D47" s="184"/>
      <c r="E47" s="184"/>
      <c r="F47" s="184"/>
      <c r="G47" s="184"/>
      <c r="H47" s="184"/>
      <c r="I47" s="184"/>
      <c r="J47" s="184"/>
    </row>
    <row r="48" spans="2:13" ht="17.100000000000001" customHeight="1">
      <c r="B48" s="200" t="s">
        <v>67</v>
      </c>
      <c r="C48" s="201"/>
      <c r="D48" s="201"/>
      <c r="E48" s="201"/>
      <c r="F48" s="201"/>
      <c r="G48" s="201"/>
      <c r="H48" s="201"/>
      <c r="I48" s="202"/>
      <c r="J48" s="81" t="s">
        <v>87</v>
      </c>
    </row>
    <row r="49" spans="1:10" ht="17.100000000000001" customHeight="1">
      <c r="B49" s="51" t="s">
        <v>9</v>
      </c>
      <c r="C49" s="68" t="s">
        <v>112</v>
      </c>
      <c r="D49" s="69"/>
      <c r="E49" s="69"/>
      <c r="F49" s="69"/>
      <c r="G49" s="69"/>
      <c r="H49" s="69"/>
      <c r="I49" s="82"/>
      <c r="J49" s="57">
        <f>ROUND(((I49*1)*21),2)</f>
        <v>0</v>
      </c>
    </row>
    <row r="50" spans="1:10" ht="17.100000000000001" customHeight="1">
      <c r="B50" s="51" t="s">
        <v>110</v>
      </c>
      <c r="C50" s="68" t="s">
        <v>111</v>
      </c>
      <c r="D50" s="69"/>
      <c r="E50" s="69"/>
      <c r="F50" s="69"/>
      <c r="G50" s="69"/>
      <c r="H50" s="69"/>
      <c r="I50" s="73">
        <v>0.06</v>
      </c>
      <c r="J50" s="57">
        <f>-ROUND((J22*6%),2)</f>
        <v>0</v>
      </c>
    </row>
    <row r="51" spans="1:10" ht="17.100000000000001" customHeight="1">
      <c r="B51" s="35" t="s">
        <v>10</v>
      </c>
      <c r="C51" s="83" t="s">
        <v>115</v>
      </c>
      <c r="D51" s="84"/>
      <c r="E51" s="84"/>
      <c r="F51" s="84"/>
      <c r="G51" s="84"/>
      <c r="H51" s="84"/>
      <c r="I51" s="86"/>
      <c r="J51" s="36">
        <f>ROUND((I51*21),2)</f>
        <v>0</v>
      </c>
    </row>
    <row r="52" spans="1:10" ht="17.100000000000001" customHeight="1">
      <c r="B52" s="35" t="s">
        <v>11</v>
      </c>
      <c r="C52" s="171" t="s">
        <v>113</v>
      </c>
      <c r="D52" s="172"/>
      <c r="E52" s="172"/>
      <c r="F52" s="172"/>
      <c r="G52" s="172"/>
      <c r="H52" s="172"/>
      <c r="I52" s="173"/>
      <c r="J52" s="36"/>
    </row>
    <row r="53" spans="1:10" ht="17.100000000000001" customHeight="1">
      <c r="B53" s="52" t="s">
        <v>12</v>
      </c>
      <c r="C53" s="171" t="s">
        <v>114</v>
      </c>
      <c r="D53" s="172"/>
      <c r="E53" s="172"/>
      <c r="F53" s="172"/>
      <c r="G53" s="172"/>
      <c r="H53" s="172"/>
      <c r="I53" s="173"/>
      <c r="J53" s="50"/>
    </row>
    <row r="54" spans="1:10" ht="17.100000000000001" customHeight="1">
      <c r="B54" s="52" t="s">
        <v>13</v>
      </c>
      <c r="C54" s="68" t="s">
        <v>107</v>
      </c>
      <c r="D54" s="69"/>
      <c r="E54" s="69"/>
      <c r="F54" s="69"/>
      <c r="G54" s="69"/>
      <c r="H54" s="69"/>
      <c r="I54" s="82"/>
      <c r="J54" s="50"/>
    </row>
    <row r="55" spans="1:10" ht="17.100000000000001" customHeight="1">
      <c r="B55" s="52" t="s">
        <v>14</v>
      </c>
      <c r="C55" s="68" t="s">
        <v>108</v>
      </c>
      <c r="D55" s="69"/>
      <c r="E55" s="69"/>
      <c r="F55" s="69"/>
      <c r="G55" s="69"/>
      <c r="H55" s="69"/>
      <c r="I55" s="82"/>
      <c r="J55" s="50"/>
    </row>
    <row r="56" spans="1:10" ht="17.100000000000001" customHeight="1">
      <c r="B56" s="52" t="s">
        <v>15</v>
      </c>
      <c r="C56" s="171" t="s">
        <v>109</v>
      </c>
      <c r="D56" s="172"/>
      <c r="E56" s="172"/>
      <c r="F56" s="172"/>
      <c r="G56" s="172"/>
      <c r="H56" s="172"/>
      <c r="I56" s="173"/>
      <c r="J56" s="50"/>
    </row>
    <row r="57" spans="1:10" ht="17.100000000000001" customHeight="1">
      <c r="B57" s="166" t="s">
        <v>89</v>
      </c>
      <c r="C57" s="167"/>
      <c r="D57" s="167"/>
      <c r="E57" s="167"/>
      <c r="F57" s="167"/>
      <c r="G57" s="167"/>
      <c r="H57" s="167"/>
      <c r="I57" s="168"/>
      <c r="J57" s="46">
        <f>SUM(J49:J56)</f>
        <v>0</v>
      </c>
    </row>
    <row r="58" spans="1:10" ht="22.5" customHeight="1">
      <c r="B58" s="193" t="s">
        <v>118</v>
      </c>
      <c r="C58" s="193"/>
      <c r="D58" s="193"/>
      <c r="E58" s="193"/>
      <c r="F58" s="193"/>
      <c r="G58" s="193"/>
      <c r="H58" s="193"/>
      <c r="I58" s="193"/>
      <c r="J58" s="193"/>
    </row>
    <row r="59" spans="1:10" ht="27" customHeight="1">
      <c r="B59" s="197" t="s">
        <v>68</v>
      </c>
      <c r="C59" s="198"/>
      <c r="D59" s="198"/>
      <c r="E59" s="198"/>
      <c r="F59" s="198"/>
      <c r="G59" s="198"/>
      <c r="H59" s="198"/>
      <c r="I59" s="199"/>
      <c r="J59" s="61" t="s">
        <v>87</v>
      </c>
    </row>
    <row r="60" spans="1:10" ht="17.100000000000001" customHeight="1">
      <c r="B60" s="35" t="s">
        <v>69</v>
      </c>
      <c r="C60" s="68" t="s">
        <v>55</v>
      </c>
      <c r="D60" s="71"/>
      <c r="E60" s="71"/>
      <c r="F60" s="71"/>
      <c r="G60" s="71"/>
      <c r="H60" s="71"/>
      <c r="I60" s="87">
        <v>0.19439999999999999</v>
      </c>
      <c r="J60" s="36">
        <f>J35</f>
        <v>0</v>
      </c>
    </row>
    <row r="61" spans="1:10" ht="17.100000000000001" customHeight="1">
      <c r="B61" s="35" t="s">
        <v>70</v>
      </c>
      <c r="C61" s="68" t="s">
        <v>57</v>
      </c>
      <c r="D61" s="69"/>
      <c r="E61" s="71"/>
      <c r="F61" s="71"/>
      <c r="G61" s="71"/>
      <c r="H61" s="71"/>
      <c r="I61" s="87">
        <v>0.26800000000000002</v>
      </c>
      <c r="J61" s="47">
        <f>J46</f>
        <v>0</v>
      </c>
    </row>
    <row r="62" spans="1:10" ht="17.100000000000001" customHeight="1">
      <c r="B62" s="52" t="s">
        <v>71</v>
      </c>
      <c r="C62" s="68" t="s">
        <v>72</v>
      </c>
      <c r="D62" s="71"/>
      <c r="E62" s="71"/>
      <c r="F62" s="71"/>
      <c r="G62" s="71"/>
      <c r="H62" s="71"/>
      <c r="I62" s="72"/>
      <c r="J62" s="53">
        <f>J57</f>
        <v>0</v>
      </c>
    </row>
    <row r="63" spans="1:10" ht="17.100000000000001" customHeight="1">
      <c r="A63" s="88"/>
      <c r="B63" s="89" t="s">
        <v>116</v>
      </c>
      <c r="C63" s="90"/>
      <c r="D63" s="90"/>
      <c r="E63" s="90"/>
      <c r="F63" s="90"/>
      <c r="G63" s="80"/>
      <c r="H63" s="80"/>
      <c r="I63" s="121">
        <v>0.46239999999999998</v>
      </c>
      <c r="J63" s="79">
        <f>SUM(J60:J62)</f>
        <v>0</v>
      </c>
    </row>
    <row r="64" spans="1:10" ht="23.25" customHeight="1">
      <c r="B64" s="193" t="s">
        <v>117</v>
      </c>
      <c r="C64" s="193"/>
      <c r="D64" s="193"/>
      <c r="E64" s="193"/>
      <c r="F64" s="193"/>
      <c r="G64" s="193"/>
      <c r="H64" s="193"/>
      <c r="I64" s="193"/>
      <c r="J64" s="193"/>
    </row>
    <row r="65" spans="2:12" ht="17.100000000000001" customHeight="1">
      <c r="B65" s="178" t="s">
        <v>73</v>
      </c>
      <c r="C65" s="179"/>
      <c r="D65" s="179"/>
      <c r="E65" s="179"/>
      <c r="F65" s="179"/>
      <c r="G65" s="179"/>
      <c r="H65" s="179"/>
      <c r="I65" s="179"/>
      <c r="J65" s="180"/>
    </row>
    <row r="66" spans="2:12" ht="17.100000000000001" customHeight="1">
      <c r="B66" s="166"/>
      <c r="C66" s="167"/>
      <c r="D66" s="167"/>
      <c r="E66" s="167"/>
      <c r="F66" s="167"/>
      <c r="G66" s="167"/>
      <c r="H66" s="168"/>
      <c r="I66" s="58" t="s">
        <v>2</v>
      </c>
      <c r="J66" s="58" t="s">
        <v>87</v>
      </c>
    </row>
    <row r="67" spans="2:12" ht="17.100000000000001" customHeight="1">
      <c r="B67" s="35" t="s">
        <v>9</v>
      </c>
      <c r="C67" s="171" t="s">
        <v>76</v>
      </c>
      <c r="D67" s="172"/>
      <c r="E67" s="172"/>
      <c r="F67" s="172"/>
      <c r="G67" s="172"/>
      <c r="H67" s="173"/>
      <c r="I67" s="40">
        <v>4.5999999999999999E-3</v>
      </c>
      <c r="J67" s="47">
        <f>$J$29*I67</f>
        <v>0</v>
      </c>
    </row>
    <row r="68" spans="2:12" ht="17.100000000000001" customHeight="1">
      <c r="B68" s="35" t="s">
        <v>10</v>
      </c>
      <c r="C68" s="171" t="s">
        <v>75</v>
      </c>
      <c r="D68" s="172"/>
      <c r="E68" s="172"/>
      <c r="F68" s="172"/>
      <c r="G68" s="172"/>
      <c r="H68" s="173"/>
      <c r="I68" s="43">
        <v>4.0000000000000002E-4</v>
      </c>
      <c r="J68" s="47">
        <f t="shared" ref="J68:J72" si="1">$J$29*I68</f>
        <v>0</v>
      </c>
    </row>
    <row r="69" spans="2:12" ht="17.100000000000001" customHeight="1">
      <c r="B69" s="35" t="s">
        <v>11</v>
      </c>
      <c r="C69" s="171" t="s">
        <v>119</v>
      </c>
      <c r="D69" s="172"/>
      <c r="E69" s="172"/>
      <c r="F69" s="172"/>
      <c r="G69" s="172"/>
      <c r="H69" s="173"/>
      <c r="I69" s="40">
        <v>0.02</v>
      </c>
      <c r="J69" s="47">
        <f t="shared" si="1"/>
        <v>0</v>
      </c>
    </row>
    <row r="70" spans="2:12" ht="17.100000000000001" customHeight="1">
      <c r="B70" s="35" t="s">
        <v>12</v>
      </c>
      <c r="C70" s="171" t="s">
        <v>74</v>
      </c>
      <c r="D70" s="172"/>
      <c r="E70" s="172"/>
      <c r="F70" s="172"/>
      <c r="G70" s="172"/>
      <c r="H70" s="173"/>
      <c r="I70" s="40">
        <v>1.9400000000000001E-2</v>
      </c>
      <c r="J70" s="47">
        <f t="shared" si="1"/>
        <v>0</v>
      </c>
    </row>
    <row r="71" spans="2:12" ht="29.1" customHeight="1">
      <c r="B71" s="35" t="s">
        <v>13</v>
      </c>
      <c r="C71" s="194" t="s">
        <v>90</v>
      </c>
      <c r="D71" s="195"/>
      <c r="E71" s="195"/>
      <c r="F71" s="195"/>
      <c r="G71" s="195"/>
      <c r="H71" s="196"/>
      <c r="I71" s="41">
        <f>I70*I46</f>
        <v>5.1992000000000002E-3</v>
      </c>
      <c r="J71" s="47">
        <f t="shared" si="1"/>
        <v>0</v>
      </c>
    </row>
    <row r="72" spans="2:12" ht="17.100000000000001" customHeight="1">
      <c r="B72" s="52" t="s">
        <v>14</v>
      </c>
      <c r="C72" s="171" t="s">
        <v>91</v>
      </c>
      <c r="D72" s="172"/>
      <c r="E72" s="172"/>
      <c r="F72" s="172"/>
      <c r="G72" s="172"/>
      <c r="H72" s="173"/>
      <c r="I72" s="59">
        <v>0.02</v>
      </c>
      <c r="J72" s="47">
        <f t="shared" si="1"/>
        <v>0</v>
      </c>
    </row>
    <row r="73" spans="2:12" ht="17.100000000000001" customHeight="1">
      <c r="B73" s="188" t="s">
        <v>120</v>
      </c>
      <c r="C73" s="189"/>
      <c r="D73" s="189"/>
      <c r="E73" s="189"/>
      <c r="F73" s="189"/>
      <c r="G73" s="189"/>
      <c r="H73" s="190"/>
      <c r="I73" s="120">
        <f>SUM(I67:I72)</f>
        <v>6.95992E-2</v>
      </c>
      <c r="J73" s="79">
        <f>SUM(J67:J72)</f>
        <v>0</v>
      </c>
    </row>
    <row r="74" spans="2:12" ht="39.75" customHeight="1">
      <c r="B74" s="167" t="s">
        <v>124</v>
      </c>
      <c r="C74" s="167"/>
      <c r="D74" s="167"/>
      <c r="E74" s="167"/>
      <c r="F74" s="167"/>
      <c r="G74" s="167"/>
      <c r="H74" s="167"/>
      <c r="I74" s="167"/>
      <c r="J74" s="167"/>
    </row>
    <row r="75" spans="2:12" ht="17.100000000000001" customHeight="1">
      <c r="B75" s="178" t="s">
        <v>77</v>
      </c>
      <c r="C75" s="179"/>
      <c r="D75" s="179"/>
      <c r="E75" s="179"/>
      <c r="F75" s="179"/>
      <c r="G75" s="179"/>
      <c r="H75" s="179"/>
      <c r="I75" s="179"/>
      <c r="J75" s="180"/>
    </row>
    <row r="76" spans="2:12" ht="17.100000000000001" customHeight="1">
      <c r="B76" s="166"/>
      <c r="C76" s="167"/>
      <c r="D76" s="167"/>
      <c r="E76" s="167"/>
      <c r="F76" s="167"/>
      <c r="G76" s="167"/>
      <c r="H76" s="168"/>
      <c r="I76" s="58" t="s">
        <v>2</v>
      </c>
      <c r="J76" s="58" t="s">
        <v>87</v>
      </c>
    </row>
    <row r="77" spans="2:12" ht="17.100000000000001" customHeight="1">
      <c r="B77" s="35" t="s">
        <v>9</v>
      </c>
      <c r="C77" s="171" t="s">
        <v>92</v>
      </c>
      <c r="D77" s="172"/>
      <c r="E77" s="172"/>
      <c r="F77" s="172"/>
      <c r="G77" s="172"/>
      <c r="H77" s="173"/>
      <c r="I77" s="44"/>
      <c r="J77" s="36">
        <f>$J$29*I77</f>
        <v>0</v>
      </c>
      <c r="L77">
        <v>8.98</v>
      </c>
    </row>
    <row r="78" spans="2:12" ht="17.100000000000001" customHeight="1">
      <c r="B78" s="35" t="s">
        <v>10</v>
      </c>
      <c r="C78" s="171" t="s">
        <v>121</v>
      </c>
      <c r="D78" s="172"/>
      <c r="E78" s="172"/>
      <c r="F78" s="172"/>
      <c r="G78" s="172"/>
      <c r="H78" s="173"/>
      <c r="I78" s="44">
        <v>2.8E-3</v>
      </c>
      <c r="J78" s="36">
        <f t="shared" ref="J78:J81" si="2">$J$29*I78</f>
        <v>0</v>
      </c>
      <c r="L78">
        <f>8.98/3</f>
        <v>2.9933333333333336</v>
      </c>
    </row>
    <row r="79" spans="2:12" ht="17.100000000000001" customHeight="1">
      <c r="B79" s="35" t="s">
        <v>11</v>
      </c>
      <c r="C79" s="171" t="s">
        <v>93</v>
      </c>
      <c r="D79" s="172"/>
      <c r="E79" s="172"/>
      <c r="F79" s="172"/>
      <c r="G79" s="172"/>
      <c r="H79" s="173"/>
      <c r="I79" s="44">
        <v>2.0000000000000001E-4</v>
      </c>
      <c r="J79" s="36">
        <f t="shared" si="2"/>
        <v>0</v>
      </c>
      <c r="L79">
        <f>L77+L78</f>
        <v>11.973333333333334</v>
      </c>
    </row>
    <row r="80" spans="2:12" ht="17.100000000000001" customHeight="1">
      <c r="B80" s="35" t="s">
        <v>12</v>
      </c>
      <c r="C80" s="171" t="s">
        <v>94</v>
      </c>
      <c r="D80" s="172"/>
      <c r="E80" s="172"/>
      <c r="F80" s="172"/>
      <c r="G80" s="172"/>
      <c r="H80" s="173"/>
      <c r="I80" s="40">
        <v>3.3E-3</v>
      </c>
      <c r="J80" s="36">
        <f t="shared" si="2"/>
        <v>0</v>
      </c>
      <c r="L80">
        <f>L79*I46</f>
        <v>3.2088533333333338</v>
      </c>
    </row>
    <row r="81" spans="2:12" ht="17.100000000000001" customHeight="1">
      <c r="B81" s="35" t="s">
        <v>13</v>
      </c>
      <c r="C81" s="171" t="s">
        <v>95</v>
      </c>
      <c r="D81" s="172"/>
      <c r="E81" s="172"/>
      <c r="F81" s="172"/>
      <c r="G81" s="172"/>
      <c r="H81" s="173"/>
      <c r="I81" s="44">
        <v>2E-3</v>
      </c>
      <c r="J81" s="36">
        <f t="shared" si="2"/>
        <v>0</v>
      </c>
      <c r="L81">
        <f>L79+L80</f>
        <v>15.182186666666668</v>
      </c>
    </row>
    <row r="82" spans="2:12" ht="17.100000000000001" customHeight="1">
      <c r="B82" s="35" t="s">
        <v>14</v>
      </c>
      <c r="C82" s="171" t="s">
        <v>220</v>
      </c>
      <c r="D82" s="172"/>
      <c r="E82" s="172"/>
      <c r="F82" s="172"/>
      <c r="G82" s="172"/>
      <c r="H82" s="173"/>
      <c r="I82" s="44">
        <v>1.3899999999999999E-2</v>
      </c>
      <c r="J82" s="36">
        <f>$J$29*I82</f>
        <v>0</v>
      </c>
    </row>
    <row r="83" spans="2:12" ht="17.100000000000001" customHeight="1">
      <c r="B83" s="188" t="s">
        <v>123</v>
      </c>
      <c r="C83" s="189"/>
      <c r="D83" s="189"/>
      <c r="E83" s="189"/>
      <c r="F83" s="189"/>
      <c r="G83" s="189"/>
      <c r="H83" s="190"/>
      <c r="I83" s="42">
        <f>I78+I79+I80+I81+I82</f>
        <v>2.2199999999999998E-2</v>
      </c>
      <c r="J83" s="36"/>
    </row>
    <row r="84" spans="2:12" ht="17.100000000000001" customHeight="1">
      <c r="B84" s="35" t="s">
        <v>15</v>
      </c>
      <c r="C84" s="68" t="s">
        <v>125</v>
      </c>
      <c r="D84" s="69"/>
      <c r="E84" s="69"/>
      <c r="F84" s="69"/>
      <c r="G84" s="69"/>
      <c r="H84" s="70"/>
      <c r="I84" s="44">
        <v>3.8999999999999998E-3</v>
      </c>
      <c r="J84" s="36">
        <f>I84*J29</f>
        <v>0</v>
      </c>
    </row>
    <row r="85" spans="2:12" ht="17.100000000000001" customHeight="1">
      <c r="B85" s="191"/>
      <c r="C85" s="192"/>
      <c r="D85" s="192"/>
      <c r="E85" s="92"/>
      <c r="F85" s="93"/>
      <c r="G85" s="94" t="s">
        <v>126</v>
      </c>
      <c r="H85" s="95"/>
      <c r="I85" s="42">
        <f>I83+I84</f>
        <v>2.6099999999999998E-2</v>
      </c>
      <c r="J85" s="36"/>
    </row>
    <row r="86" spans="2:12" ht="17.100000000000001" customHeight="1">
      <c r="B86" s="35" t="s">
        <v>16</v>
      </c>
      <c r="C86" s="171" t="s">
        <v>127</v>
      </c>
      <c r="D86" s="172"/>
      <c r="E86" s="172"/>
      <c r="F86" s="172"/>
      <c r="G86" s="172"/>
      <c r="H86" s="173"/>
      <c r="I86" s="44">
        <v>3.7000000000000002E-3</v>
      </c>
      <c r="J86" s="36">
        <f>I86*J29</f>
        <v>0</v>
      </c>
    </row>
    <row r="87" spans="2:12" ht="17.100000000000001" customHeight="1">
      <c r="B87" s="188" t="s">
        <v>123</v>
      </c>
      <c r="C87" s="189"/>
      <c r="D87" s="189"/>
      <c r="E87" s="189"/>
      <c r="F87" s="189"/>
      <c r="G87" s="189"/>
      <c r="H87" s="190"/>
      <c r="I87" s="120">
        <f>I85+I86</f>
        <v>2.98E-2</v>
      </c>
      <c r="J87" s="79">
        <f>SUM(J77:J86)</f>
        <v>0</v>
      </c>
    </row>
    <row r="88" spans="2:12" ht="23.25" customHeight="1">
      <c r="B88" s="193" t="s">
        <v>128</v>
      </c>
      <c r="C88" s="193"/>
      <c r="D88" s="193"/>
      <c r="E88" s="193"/>
      <c r="F88" s="193"/>
      <c r="G88" s="193"/>
      <c r="H88" s="193"/>
      <c r="I88" s="193"/>
      <c r="J88" s="193"/>
    </row>
    <row r="89" spans="2:12" ht="17.100000000000001" customHeight="1">
      <c r="B89" s="181" t="s">
        <v>78</v>
      </c>
      <c r="C89" s="182"/>
      <c r="D89" s="182"/>
      <c r="E89" s="182"/>
      <c r="F89" s="182"/>
      <c r="G89" s="182"/>
      <c r="H89" s="182"/>
      <c r="I89" s="183"/>
      <c r="J89" s="32" t="s">
        <v>87</v>
      </c>
    </row>
    <row r="90" spans="2:12" ht="17.100000000000001" customHeight="1">
      <c r="B90" s="52" t="s">
        <v>9</v>
      </c>
      <c r="C90" s="83" t="s">
        <v>96</v>
      </c>
      <c r="D90" s="84"/>
      <c r="E90" s="84"/>
      <c r="F90" s="84"/>
      <c r="G90" s="84"/>
      <c r="H90" s="84"/>
      <c r="I90" s="85"/>
      <c r="J90" s="50"/>
    </row>
    <row r="91" spans="2:12" ht="17.100000000000001" customHeight="1">
      <c r="B91" s="166" t="s">
        <v>89</v>
      </c>
      <c r="C91" s="167"/>
      <c r="D91" s="167"/>
      <c r="E91" s="167"/>
      <c r="F91" s="167"/>
      <c r="G91" s="167"/>
      <c r="H91" s="167"/>
      <c r="I91" s="168"/>
      <c r="J91" s="46">
        <f>J90</f>
        <v>0</v>
      </c>
    </row>
    <row r="92" spans="2:12" ht="26.25" customHeight="1">
      <c r="B92" s="184" t="s">
        <v>129</v>
      </c>
      <c r="C92" s="184"/>
      <c r="D92" s="184"/>
      <c r="E92" s="184"/>
      <c r="F92" s="184"/>
      <c r="G92" s="184"/>
      <c r="H92" s="184"/>
      <c r="I92" s="184"/>
      <c r="J92" s="184"/>
    </row>
    <row r="93" spans="2:12" ht="17.100000000000001" customHeight="1">
      <c r="B93" s="185" t="s">
        <v>86</v>
      </c>
      <c r="C93" s="186"/>
      <c r="D93" s="186"/>
      <c r="E93" s="186"/>
      <c r="F93" s="186"/>
      <c r="G93" s="186"/>
      <c r="H93" s="186"/>
      <c r="I93" s="187"/>
      <c r="J93" s="60" t="s">
        <v>87</v>
      </c>
    </row>
    <row r="94" spans="2:12" ht="17.100000000000001" customHeight="1">
      <c r="B94" s="35" t="s">
        <v>20</v>
      </c>
      <c r="C94" s="68" t="s">
        <v>131</v>
      </c>
      <c r="D94" s="69"/>
      <c r="E94" s="69"/>
      <c r="F94" s="69"/>
      <c r="G94" s="69"/>
      <c r="H94" s="69"/>
      <c r="I94" s="96">
        <v>2.98E-2</v>
      </c>
      <c r="J94" s="36">
        <f>J87</f>
        <v>0</v>
      </c>
    </row>
    <row r="95" spans="2:12" ht="17.100000000000001" customHeight="1">
      <c r="B95" s="52" t="s">
        <v>21</v>
      </c>
      <c r="C95" s="68" t="s">
        <v>130</v>
      </c>
      <c r="D95" s="69"/>
      <c r="E95" s="69"/>
      <c r="F95" s="69"/>
      <c r="G95" s="69"/>
      <c r="H95" s="69"/>
      <c r="I95" s="70"/>
      <c r="J95" s="53">
        <f>J91</f>
        <v>0</v>
      </c>
    </row>
    <row r="96" spans="2:12" ht="17.100000000000001" customHeight="1">
      <c r="B96" s="160" t="s">
        <v>132</v>
      </c>
      <c r="C96" s="161"/>
      <c r="D96" s="161"/>
      <c r="E96" s="161"/>
      <c r="F96" s="161"/>
      <c r="G96" s="161"/>
      <c r="H96" s="161"/>
      <c r="I96" s="162"/>
      <c r="J96" s="49">
        <f>J94+J95</f>
        <v>0</v>
      </c>
    </row>
    <row r="97" spans="2:10" ht="17.100000000000001" customHeight="1">
      <c r="B97" s="184"/>
      <c r="C97" s="184"/>
      <c r="D97" s="184"/>
      <c r="E97" s="184"/>
      <c r="F97" s="184"/>
      <c r="G97" s="184"/>
      <c r="H97" s="184"/>
      <c r="I97" s="184"/>
      <c r="J97" s="184"/>
    </row>
    <row r="98" spans="2:10" ht="17.100000000000001" customHeight="1">
      <c r="B98" s="178" t="s">
        <v>79</v>
      </c>
      <c r="C98" s="179"/>
      <c r="D98" s="179"/>
      <c r="E98" s="179"/>
      <c r="F98" s="179"/>
      <c r="G98" s="179"/>
      <c r="H98" s="179"/>
      <c r="I98" s="180"/>
      <c r="J98" s="61" t="s">
        <v>87</v>
      </c>
    </row>
    <row r="99" spans="2:10" ht="17.100000000000001" customHeight="1">
      <c r="B99" s="35" t="s">
        <v>9</v>
      </c>
      <c r="C99" s="171" t="s">
        <v>80</v>
      </c>
      <c r="D99" s="172"/>
      <c r="E99" s="172"/>
      <c r="F99" s="172"/>
      <c r="G99" s="172"/>
      <c r="H99" s="172"/>
      <c r="I99" s="173"/>
      <c r="J99" s="36"/>
    </row>
    <row r="100" spans="2:10" ht="17.100000000000001" customHeight="1">
      <c r="B100" s="35" t="s">
        <v>10</v>
      </c>
      <c r="C100" s="171" t="s">
        <v>17</v>
      </c>
      <c r="D100" s="172"/>
      <c r="E100" s="172"/>
      <c r="F100" s="172"/>
      <c r="G100" s="172"/>
      <c r="H100" s="172"/>
      <c r="I100" s="173"/>
      <c r="J100" s="36"/>
    </row>
    <row r="101" spans="2:10" ht="17.100000000000001" customHeight="1">
      <c r="B101" s="45" t="s">
        <v>11</v>
      </c>
      <c r="C101" s="171" t="s">
        <v>141</v>
      </c>
      <c r="D101" s="172"/>
      <c r="E101" s="172"/>
      <c r="F101" s="172"/>
      <c r="G101" s="172"/>
      <c r="H101" s="172"/>
      <c r="I101" s="173"/>
      <c r="J101" s="36"/>
    </row>
    <row r="102" spans="2:10" ht="17.100000000000001" customHeight="1">
      <c r="B102" s="54" t="s">
        <v>12</v>
      </c>
      <c r="C102" s="171" t="s">
        <v>3</v>
      </c>
      <c r="D102" s="172"/>
      <c r="E102" s="172"/>
      <c r="F102" s="172"/>
      <c r="G102" s="172"/>
      <c r="H102" s="172"/>
      <c r="I102" s="173"/>
      <c r="J102" s="50"/>
    </row>
    <row r="103" spans="2:10" ht="17.100000000000001" customHeight="1">
      <c r="B103" s="160" t="s">
        <v>142</v>
      </c>
      <c r="C103" s="161"/>
      <c r="D103" s="161"/>
      <c r="E103" s="161"/>
      <c r="F103" s="161"/>
      <c r="G103" s="161"/>
      <c r="H103" s="161"/>
      <c r="I103" s="162"/>
      <c r="J103" s="46">
        <f>SUM(J99:J102)</f>
        <v>0</v>
      </c>
    </row>
    <row r="104" spans="2:10" ht="17.100000000000001" customHeight="1">
      <c r="B104" s="184"/>
      <c r="C104" s="184"/>
      <c r="D104" s="184"/>
      <c r="E104" s="184"/>
      <c r="F104" s="184"/>
      <c r="G104" s="184"/>
      <c r="H104" s="184"/>
      <c r="I104" s="184"/>
      <c r="J104" s="184"/>
    </row>
    <row r="105" spans="2:10" ht="17.100000000000001" customHeight="1">
      <c r="B105" s="178" t="s">
        <v>81</v>
      </c>
      <c r="C105" s="179"/>
      <c r="D105" s="179"/>
      <c r="E105" s="179"/>
      <c r="F105" s="179"/>
      <c r="G105" s="179"/>
      <c r="H105" s="179"/>
      <c r="I105" s="179"/>
      <c r="J105" s="180"/>
    </row>
    <row r="106" spans="2:10" ht="17.100000000000001" customHeight="1">
      <c r="B106" s="166"/>
      <c r="C106" s="167"/>
      <c r="D106" s="167"/>
      <c r="E106" s="167"/>
      <c r="F106" s="167"/>
      <c r="G106" s="167"/>
      <c r="H106" s="168"/>
      <c r="I106" s="51" t="s">
        <v>2</v>
      </c>
      <c r="J106" s="58" t="s">
        <v>87</v>
      </c>
    </row>
    <row r="107" spans="2:10" ht="17.100000000000001" customHeight="1">
      <c r="B107" s="35" t="s">
        <v>9</v>
      </c>
      <c r="C107" s="171" t="s">
        <v>22</v>
      </c>
      <c r="D107" s="172"/>
      <c r="E107" s="172"/>
      <c r="F107" s="172"/>
      <c r="G107" s="172"/>
      <c r="H107" s="173"/>
      <c r="I107" s="40">
        <v>7.2999999999999995E-2</v>
      </c>
      <c r="J107" s="74">
        <f>J124*I107</f>
        <v>0</v>
      </c>
    </row>
    <row r="108" spans="2:10" ht="17.100000000000001" customHeight="1">
      <c r="B108" s="35" t="s">
        <v>10</v>
      </c>
      <c r="C108" s="171" t="s">
        <v>4</v>
      </c>
      <c r="D108" s="172"/>
      <c r="E108" s="172"/>
      <c r="F108" s="172"/>
      <c r="G108" s="172"/>
      <c r="H108" s="173"/>
      <c r="I108" s="40">
        <v>7.3999999999999996E-2</v>
      </c>
      <c r="J108" s="74">
        <f>(J124+J107)*I108</f>
        <v>0</v>
      </c>
    </row>
    <row r="109" spans="2:10" ht="17.100000000000001" customHeight="1">
      <c r="B109" s="35" t="s">
        <v>11</v>
      </c>
      <c r="C109" s="181" t="s">
        <v>46</v>
      </c>
      <c r="D109" s="182"/>
      <c r="E109" s="182"/>
      <c r="F109" s="182"/>
      <c r="G109" s="182"/>
      <c r="H109" s="183"/>
      <c r="I109" s="122">
        <v>8.3500000000000005E-2</v>
      </c>
      <c r="J109" s="77">
        <f>SUM(J110:J113)</f>
        <v>0</v>
      </c>
    </row>
    <row r="110" spans="2:10" ht="17.100000000000001" customHeight="1">
      <c r="B110" s="35" t="s">
        <v>47</v>
      </c>
      <c r="C110" s="171" t="s">
        <v>219</v>
      </c>
      <c r="D110" s="172"/>
      <c r="E110" s="172"/>
      <c r="F110" s="172"/>
      <c r="G110" s="172"/>
      <c r="H110" s="173"/>
      <c r="I110" s="122">
        <v>6.3500000000000001E-2</v>
      </c>
      <c r="J110" s="47">
        <f>((J124+J107+J108)*I110)/(1-I109)</f>
        <v>0</v>
      </c>
    </row>
    <row r="111" spans="2:10" ht="17.100000000000001" customHeight="1">
      <c r="B111" s="35" t="s">
        <v>48</v>
      </c>
      <c r="C111" s="171" t="s">
        <v>143</v>
      </c>
      <c r="D111" s="172"/>
      <c r="E111" s="172"/>
      <c r="F111" s="172"/>
      <c r="G111" s="172"/>
      <c r="H111" s="173"/>
      <c r="I111" s="37">
        <v>0</v>
      </c>
      <c r="J111" s="47">
        <f>((J124+J107+J108)*I111)/(1-I109)</f>
        <v>0</v>
      </c>
    </row>
    <row r="112" spans="2:10" ht="17.100000000000001" customHeight="1">
      <c r="B112" s="35" t="s">
        <v>145</v>
      </c>
      <c r="C112" s="171" t="s">
        <v>144</v>
      </c>
      <c r="D112" s="172"/>
      <c r="E112" s="172"/>
      <c r="F112" s="172"/>
      <c r="G112" s="172"/>
      <c r="H112" s="173"/>
      <c r="I112" s="37">
        <v>0.02</v>
      </c>
      <c r="J112" s="47">
        <f>((J124+J107+J108)*I112)/(1-I109)</f>
        <v>0</v>
      </c>
    </row>
    <row r="113" spans="2:12" ht="17.100000000000001" customHeight="1">
      <c r="B113" s="35" t="s">
        <v>146</v>
      </c>
      <c r="C113" s="171" t="s">
        <v>147</v>
      </c>
      <c r="D113" s="172"/>
      <c r="E113" s="172"/>
      <c r="F113" s="172"/>
      <c r="G113" s="172"/>
      <c r="H113" s="173"/>
      <c r="I113" s="37">
        <v>0</v>
      </c>
      <c r="J113" s="47">
        <f>((J124+J107+J108)*I113)/(1-I109)</f>
        <v>0</v>
      </c>
    </row>
    <row r="114" spans="2:12" ht="17.100000000000001" customHeight="1">
      <c r="B114" s="160" t="s">
        <v>161</v>
      </c>
      <c r="C114" s="161"/>
      <c r="D114" s="161"/>
      <c r="E114" s="161"/>
      <c r="F114" s="161"/>
      <c r="G114" s="161"/>
      <c r="H114" s="162"/>
      <c r="I114" s="123">
        <f>I107+I108+I109</f>
        <v>0.23049999999999998</v>
      </c>
      <c r="J114" s="75">
        <f>J107+J108+J109</f>
        <v>0</v>
      </c>
    </row>
    <row r="115" spans="2:12" ht="17.100000000000001" customHeight="1">
      <c r="B115" s="33"/>
      <c r="C115" s="174"/>
      <c r="D115" s="174"/>
      <c r="E115" s="174"/>
      <c r="F115" s="174"/>
      <c r="G115" s="174"/>
      <c r="H115" s="174"/>
      <c r="I115" s="174"/>
      <c r="J115" s="174"/>
    </row>
    <row r="116" spans="2:12" ht="17.100000000000001" customHeight="1">
      <c r="B116" s="33"/>
      <c r="C116" s="33"/>
      <c r="D116" s="33"/>
      <c r="E116" s="33"/>
      <c r="F116" s="33"/>
      <c r="G116" s="33"/>
      <c r="H116" s="33"/>
      <c r="I116" s="33"/>
      <c r="J116" s="39"/>
    </row>
    <row r="117" spans="2:12" ht="17.100000000000001" customHeight="1">
      <c r="B117" s="175" t="s">
        <v>82</v>
      </c>
      <c r="C117" s="176"/>
      <c r="D117" s="176"/>
      <c r="E117" s="176"/>
      <c r="F117" s="176"/>
      <c r="G117" s="176"/>
      <c r="H117" s="176"/>
      <c r="I117" s="176"/>
      <c r="J117" s="177"/>
      <c r="L117" s="25"/>
    </row>
    <row r="118" spans="2:12" ht="17.100000000000001" customHeight="1">
      <c r="B118" s="166" t="s">
        <v>23</v>
      </c>
      <c r="C118" s="167"/>
      <c r="D118" s="167"/>
      <c r="E118" s="167"/>
      <c r="F118" s="167"/>
      <c r="G118" s="167"/>
      <c r="H118" s="167"/>
      <c r="I118" s="168"/>
      <c r="J118" s="58" t="s">
        <v>87</v>
      </c>
    </row>
    <row r="119" spans="2:12" ht="17.100000000000001" customHeight="1">
      <c r="B119" s="30" t="s">
        <v>9</v>
      </c>
      <c r="C119" s="163" t="str">
        <f>B21</f>
        <v>MÓDULO 1 - COMPOSIÇÃO DA REMUNERAÇÃO</v>
      </c>
      <c r="D119" s="164"/>
      <c r="E119" s="164"/>
      <c r="F119" s="164"/>
      <c r="G119" s="164"/>
      <c r="H119" s="164"/>
      <c r="I119" s="165"/>
      <c r="J119" s="36">
        <f>J29</f>
        <v>0</v>
      </c>
    </row>
    <row r="120" spans="2:12" ht="17.100000000000001" customHeight="1">
      <c r="B120" s="30" t="s">
        <v>10</v>
      </c>
      <c r="C120" s="163" t="str">
        <f>B31</f>
        <v>MÓDULO 2 – ENCARGOS E BENEFÍCIOS ANUAIS, MENSAIS E DIÁRIOS</v>
      </c>
      <c r="D120" s="164"/>
      <c r="E120" s="164"/>
      <c r="F120" s="164"/>
      <c r="G120" s="164"/>
      <c r="H120" s="164"/>
      <c r="I120" s="165"/>
      <c r="J120" s="47">
        <f>J63</f>
        <v>0</v>
      </c>
    </row>
    <row r="121" spans="2:12" ht="17.100000000000001" customHeight="1">
      <c r="B121" s="30" t="s">
        <v>11</v>
      </c>
      <c r="C121" s="163" t="str">
        <f>B65</f>
        <v>MÓDULO 3 – PROVISÃO PARA RESCISÃO</v>
      </c>
      <c r="D121" s="164"/>
      <c r="E121" s="164"/>
      <c r="F121" s="164"/>
      <c r="G121" s="164"/>
      <c r="H121" s="164"/>
      <c r="I121" s="165"/>
      <c r="J121" s="47">
        <f>J73</f>
        <v>0</v>
      </c>
      <c r="L121" s="25"/>
    </row>
    <row r="122" spans="2:12" ht="17.100000000000001" customHeight="1">
      <c r="B122" s="32" t="s">
        <v>12</v>
      </c>
      <c r="C122" s="163" t="str">
        <f>B75</f>
        <v>MÓDULO 4 – CUSTO DE REPOSIÇÃO DO PROFISSIONAL AUSENTE</v>
      </c>
      <c r="D122" s="164"/>
      <c r="E122" s="164"/>
      <c r="F122" s="164"/>
      <c r="G122" s="164"/>
      <c r="H122" s="164"/>
      <c r="I122" s="165"/>
      <c r="J122" s="47">
        <f>J96</f>
        <v>0</v>
      </c>
      <c r="L122" s="25"/>
    </row>
    <row r="123" spans="2:12" ht="17.100000000000001" customHeight="1">
      <c r="B123" s="32" t="s">
        <v>13</v>
      </c>
      <c r="C123" s="163" t="str">
        <f>B98</f>
        <v>MÓDULO 5 – INSUMOS DIVERSOS</v>
      </c>
      <c r="D123" s="164"/>
      <c r="E123" s="164"/>
      <c r="F123" s="164"/>
      <c r="G123" s="164"/>
      <c r="H123" s="164"/>
      <c r="I123" s="165"/>
      <c r="J123" s="47">
        <f>J103</f>
        <v>0</v>
      </c>
    </row>
    <row r="124" spans="2:12" ht="17.100000000000001" customHeight="1">
      <c r="B124" s="35"/>
      <c r="C124" s="160" t="s">
        <v>83</v>
      </c>
      <c r="D124" s="161"/>
      <c r="E124" s="161"/>
      <c r="F124" s="161"/>
      <c r="G124" s="161"/>
      <c r="H124" s="161"/>
      <c r="I124" s="162"/>
      <c r="J124" s="49">
        <f>SUM(J119:J123)</f>
        <v>0</v>
      </c>
      <c r="L124" s="24"/>
    </row>
    <row r="125" spans="2:12" ht="17.100000000000001" customHeight="1">
      <c r="B125" s="32" t="s">
        <v>14</v>
      </c>
      <c r="C125" s="163" t="str">
        <f>B105</f>
        <v>MÓDULO 6 – CUSTOS INDIRETOS, TRIBUTOS E LUCRO</v>
      </c>
      <c r="D125" s="164"/>
      <c r="E125" s="164"/>
      <c r="F125" s="164"/>
      <c r="G125" s="164"/>
      <c r="H125" s="164"/>
      <c r="I125" s="165"/>
      <c r="J125" s="36">
        <f>J114</f>
        <v>0</v>
      </c>
    </row>
    <row r="126" spans="2:12" ht="17.100000000000001" customHeight="1">
      <c r="B126" s="166" t="s">
        <v>84</v>
      </c>
      <c r="C126" s="167"/>
      <c r="D126" s="167"/>
      <c r="E126" s="167"/>
      <c r="F126" s="167"/>
      <c r="G126" s="167"/>
      <c r="H126" s="167"/>
      <c r="I126" s="168"/>
      <c r="J126" s="49">
        <f>J124+J125</f>
        <v>0</v>
      </c>
      <c r="L126" s="62"/>
    </row>
    <row r="127" spans="2:12">
      <c r="J127" s="24"/>
    </row>
    <row r="128" spans="2:12" ht="13.5" hidden="1" thickBot="1">
      <c r="B128" s="6"/>
      <c r="C128" s="133" t="s">
        <v>25</v>
      </c>
      <c r="D128" s="133"/>
      <c r="E128" s="133"/>
      <c r="F128" s="133"/>
      <c r="G128" s="133"/>
      <c r="H128" s="133"/>
      <c r="I128" s="3"/>
      <c r="J128" s="3"/>
    </row>
    <row r="129" spans="2:10" ht="40.5" hidden="1" customHeight="1">
      <c r="B129" s="169" t="s">
        <v>27</v>
      </c>
      <c r="C129" s="170"/>
      <c r="D129" s="169" t="s">
        <v>28</v>
      </c>
      <c r="E129" s="170"/>
      <c r="F129" s="169" t="s">
        <v>30</v>
      </c>
      <c r="G129" s="170"/>
      <c r="H129" s="21" t="s">
        <v>29</v>
      </c>
      <c r="I129" s="22" t="s">
        <v>26</v>
      </c>
      <c r="J129" s="7" t="s">
        <v>0</v>
      </c>
    </row>
    <row r="130" spans="2:10" hidden="1">
      <c r="B130" s="155" t="s">
        <v>31</v>
      </c>
      <c r="C130" s="156"/>
      <c r="D130" s="157" t="s">
        <v>35</v>
      </c>
      <c r="E130" s="158"/>
      <c r="F130" s="159"/>
      <c r="G130" s="156"/>
      <c r="H130" s="11" t="s">
        <v>35</v>
      </c>
      <c r="I130" s="17"/>
      <c r="J130" s="14">
        <v>0</v>
      </c>
    </row>
    <row r="131" spans="2:10" hidden="1">
      <c r="B131" s="152" t="s">
        <v>32</v>
      </c>
      <c r="C131" s="147"/>
      <c r="D131" s="153" t="s">
        <v>35</v>
      </c>
      <c r="E131" s="154"/>
      <c r="F131" s="146"/>
      <c r="G131" s="147"/>
      <c r="H131" s="4" t="s">
        <v>35</v>
      </c>
      <c r="I131" s="18"/>
      <c r="J131" s="15">
        <v>0</v>
      </c>
    </row>
    <row r="132" spans="2:10" hidden="1">
      <c r="B132" s="152" t="s">
        <v>33</v>
      </c>
      <c r="C132" s="147"/>
      <c r="D132" s="153" t="s">
        <v>35</v>
      </c>
      <c r="E132" s="154"/>
      <c r="F132" s="146"/>
      <c r="G132" s="147"/>
      <c r="H132" s="4" t="s">
        <v>35</v>
      </c>
      <c r="I132" s="18"/>
      <c r="J132" s="15">
        <v>0</v>
      </c>
    </row>
    <row r="133" spans="2:10" hidden="1">
      <c r="B133" s="152" t="s">
        <v>34</v>
      </c>
      <c r="C133" s="147"/>
      <c r="D133" s="153" t="s">
        <v>35</v>
      </c>
      <c r="E133" s="154"/>
      <c r="F133" s="146"/>
      <c r="G133" s="147"/>
      <c r="H133" s="4" t="s">
        <v>35</v>
      </c>
      <c r="I133" s="18"/>
      <c r="J133" s="15">
        <v>0</v>
      </c>
    </row>
    <row r="134" spans="2:10" hidden="1">
      <c r="B134" s="144"/>
      <c r="C134" s="145"/>
      <c r="D134" s="146"/>
      <c r="E134" s="147"/>
      <c r="F134" s="146"/>
      <c r="G134" s="147"/>
      <c r="H134" s="12"/>
      <c r="I134" s="19"/>
      <c r="J134" s="15"/>
    </row>
    <row r="135" spans="2:10" ht="13.5" hidden="1" thickBot="1">
      <c r="B135" s="148"/>
      <c r="C135" s="149"/>
      <c r="D135" s="150"/>
      <c r="E135" s="151"/>
      <c r="F135" s="150"/>
      <c r="G135" s="151"/>
      <c r="H135" s="13"/>
      <c r="I135" s="20"/>
      <c r="J135" s="16"/>
    </row>
    <row r="136" spans="2:10" ht="13.5" hidden="1" thickBot="1">
      <c r="B136" s="130" t="s">
        <v>36</v>
      </c>
      <c r="C136" s="131"/>
      <c r="D136" s="131"/>
      <c r="E136" s="131"/>
      <c r="F136" s="131"/>
      <c r="G136" s="131"/>
      <c r="H136" s="131"/>
      <c r="I136" s="132"/>
      <c r="J136" s="5">
        <f>SUM(J134:J135)</f>
        <v>0</v>
      </c>
    </row>
    <row r="137" spans="2:10" hidden="1"/>
    <row r="138" spans="2:10" ht="13.5" hidden="1" thickBot="1">
      <c r="B138" s="6" t="s">
        <v>37</v>
      </c>
      <c r="C138" s="133" t="s">
        <v>38</v>
      </c>
      <c r="D138" s="133"/>
      <c r="E138" s="133"/>
      <c r="F138" s="133"/>
      <c r="G138" s="133"/>
      <c r="H138" s="133"/>
      <c r="I138" s="3"/>
      <c r="J138" s="3"/>
    </row>
    <row r="139" spans="2:10" ht="13.5" hidden="1" thickBot="1">
      <c r="B139" s="130" t="s">
        <v>39</v>
      </c>
      <c r="C139" s="131"/>
      <c r="D139" s="131"/>
      <c r="E139" s="131"/>
      <c r="F139" s="131"/>
      <c r="G139" s="131"/>
      <c r="H139" s="131"/>
      <c r="I139" s="131"/>
      <c r="J139" s="134"/>
    </row>
    <row r="140" spans="2:10" ht="13.5" hidden="1" thickBot="1">
      <c r="B140" s="23"/>
      <c r="C140" s="135" t="s">
        <v>40</v>
      </c>
      <c r="D140" s="136"/>
      <c r="E140" s="136"/>
      <c r="F140" s="136"/>
      <c r="G140" s="136"/>
      <c r="H140" s="136"/>
      <c r="I140" s="137"/>
      <c r="J140" s="7" t="s">
        <v>0</v>
      </c>
    </row>
    <row r="141" spans="2:10" hidden="1">
      <c r="B141" s="2" t="s">
        <v>9</v>
      </c>
      <c r="C141" s="138" t="s">
        <v>41</v>
      </c>
      <c r="D141" s="139"/>
      <c r="E141" s="139"/>
      <c r="F141" s="139"/>
      <c r="G141" s="139"/>
      <c r="H141" s="139"/>
      <c r="I141" s="140"/>
      <c r="J141" s="10">
        <f>J110</f>
        <v>0</v>
      </c>
    </row>
    <row r="142" spans="2:10" hidden="1">
      <c r="B142" s="8" t="s">
        <v>10</v>
      </c>
      <c r="C142" s="141" t="s">
        <v>42</v>
      </c>
      <c r="D142" s="142"/>
      <c r="E142" s="142"/>
      <c r="F142" s="142"/>
      <c r="G142" s="142"/>
      <c r="H142" s="142"/>
      <c r="I142" s="143"/>
      <c r="J142" s="9" t="e">
        <f>#REF!</f>
        <v>#REF!</v>
      </c>
    </row>
    <row r="143" spans="2:10" ht="13.5" hidden="1" thickBot="1">
      <c r="B143" s="8" t="s">
        <v>11</v>
      </c>
      <c r="C143" s="124" t="s">
        <v>43</v>
      </c>
      <c r="D143" s="125"/>
      <c r="E143" s="125"/>
      <c r="F143" s="125"/>
      <c r="G143" s="125"/>
      <c r="H143" s="125"/>
      <c r="I143" s="126"/>
      <c r="J143" s="9">
        <f>J114</f>
        <v>0</v>
      </c>
    </row>
    <row r="144" spans="2:10" ht="13.5" hidden="1" thickBot="1">
      <c r="B144" s="127" t="s">
        <v>19</v>
      </c>
      <c r="C144" s="128"/>
      <c r="D144" s="128"/>
      <c r="E144" s="128"/>
      <c r="F144" s="128"/>
      <c r="G144" s="128"/>
      <c r="H144" s="128"/>
      <c r="I144" s="129"/>
      <c r="J144" s="5" t="e">
        <f>SUM(J141:J143)</f>
        <v>#REF!</v>
      </c>
    </row>
    <row r="145" spans="2:3" hidden="1">
      <c r="B145" s="6" t="s">
        <v>18</v>
      </c>
      <c r="C145" t="s">
        <v>44</v>
      </c>
    </row>
    <row r="146" spans="2:3" hidden="1"/>
  </sheetData>
  <mergeCells count="136">
    <mergeCell ref="C8:I8"/>
    <mergeCell ref="C10:I10"/>
    <mergeCell ref="B13:J13"/>
    <mergeCell ref="C14:I14"/>
    <mergeCell ref="C15:I15"/>
    <mergeCell ref="C16:I16"/>
    <mergeCell ref="B1:J1"/>
    <mergeCell ref="B2:J2"/>
    <mergeCell ref="B4:J4"/>
    <mergeCell ref="C5:I5"/>
    <mergeCell ref="C6:I6"/>
    <mergeCell ref="C7:I7"/>
    <mergeCell ref="C9:I9"/>
    <mergeCell ref="C24:I24"/>
    <mergeCell ref="C25:I25"/>
    <mergeCell ref="C27:I27"/>
    <mergeCell ref="C28:I28"/>
    <mergeCell ref="B29:I29"/>
    <mergeCell ref="B31:J31"/>
    <mergeCell ref="C17:I17"/>
    <mergeCell ref="C18:I18"/>
    <mergeCell ref="C19:I19"/>
    <mergeCell ref="B20:J20"/>
    <mergeCell ref="B21:I21"/>
    <mergeCell ref="C22:I22"/>
    <mergeCell ref="C38:H38"/>
    <mergeCell ref="C39:H39"/>
    <mergeCell ref="C40:H40"/>
    <mergeCell ref="C41:H41"/>
    <mergeCell ref="C42:H42"/>
    <mergeCell ref="C43:H43"/>
    <mergeCell ref="B32:H32"/>
    <mergeCell ref="C33:H33"/>
    <mergeCell ref="C34:H34"/>
    <mergeCell ref="B35:H35"/>
    <mergeCell ref="B36:J36"/>
    <mergeCell ref="B37:H37"/>
    <mergeCell ref="C53:I53"/>
    <mergeCell ref="C56:I56"/>
    <mergeCell ref="B57:I57"/>
    <mergeCell ref="B58:J58"/>
    <mergeCell ref="B59:I59"/>
    <mergeCell ref="B64:J64"/>
    <mergeCell ref="C44:H44"/>
    <mergeCell ref="C45:H45"/>
    <mergeCell ref="B46:H46"/>
    <mergeCell ref="B47:J47"/>
    <mergeCell ref="B48:I48"/>
    <mergeCell ref="C52:I52"/>
    <mergeCell ref="C71:H71"/>
    <mergeCell ref="C72:H72"/>
    <mergeCell ref="B73:H73"/>
    <mergeCell ref="B74:J74"/>
    <mergeCell ref="B75:J75"/>
    <mergeCell ref="B76:H76"/>
    <mergeCell ref="B65:J65"/>
    <mergeCell ref="B66:H66"/>
    <mergeCell ref="C67:H67"/>
    <mergeCell ref="C68:H68"/>
    <mergeCell ref="C69:H69"/>
    <mergeCell ref="C70:H70"/>
    <mergeCell ref="B83:H83"/>
    <mergeCell ref="B85:D85"/>
    <mergeCell ref="C86:H86"/>
    <mergeCell ref="B87:H87"/>
    <mergeCell ref="B88:J88"/>
    <mergeCell ref="B89:I89"/>
    <mergeCell ref="C77:H77"/>
    <mergeCell ref="C78:H78"/>
    <mergeCell ref="C79:H79"/>
    <mergeCell ref="C80:H80"/>
    <mergeCell ref="C81:H81"/>
    <mergeCell ref="C82:H82"/>
    <mergeCell ref="C99:I99"/>
    <mergeCell ref="C100:I100"/>
    <mergeCell ref="C101:I101"/>
    <mergeCell ref="C102:I102"/>
    <mergeCell ref="B103:I103"/>
    <mergeCell ref="B104:J104"/>
    <mergeCell ref="B91:I91"/>
    <mergeCell ref="B92:J92"/>
    <mergeCell ref="B93:I93"/>
    <mergeCell ref="B96:I96"/>
    <mergeCell ref="B97:J97"/>
    <mergeCell ref="B98:I98"/>
    <mergeCell ref="C111:H111"/>
    <mergeCell ref="C112:H112"/>
    <mergeCell ref="C113:H113"/>
    <mergeCell ref="B114:H114"/>
    <mergeCell ref="C115:J115"/>
    <mergeCell ref="B117:J117"/>
    <mergeCell ref="B105:J105"/>
    <mergeCell ref="B106:H106"/>
    <mergeCell ref="C107:H107"/>
    <mergeCell ref="C108:H108"/>
    <mergeCell ref="C109:H109"/>
    <mergeCell ref="C110:H110"/>
    <mergeCell ref="C124:I124"/>
    <mergeCell ref="C125:I125"/>
    <mergeCell ref="B126:I126"/>
    <mergeCell ref="C128:H128"/>
    <mergeCell ref="B129:C129"/>
    <mergeCell ref="D129:E129"/>
    <mergeCell ref="F129:G129"/>
    <mergeCell ref="B118:I118"/>
    <mergeCell ref="C119:I119"/>
    <mergeCell ref="C120:I120"/>
    <mergeCell ref="C121:I121"/>
    <mergeCell ref="C122:I122"/>
    <mergeCell ref="C123:I123"/>
    <mergeCell ref="B132:C132"/>
    <mergeCell ref="D132:E132"/>
    <mergeCell ref="F132:G132"/>
    <mergeCell ref="B133:C133"/>
    <mergeCell ref="D133:E133"/>
    <mergeCell ref="F133:G133"/>
    <mergeCell ref="B130:C130"/>
    <mergeCell ref="D130:E130"/>
    <mergeCell ref="F130:G130"/>
    <mergeCell ref="B131:C131"/>
    <mergeCell ref="D131:E131"/>
    <mergeCell ref="F131:G131"/>
    <mergeCell ref="C143:I143"/>
    <mergeCell ref="B144:I144"/>
    <mergeCell ref="B136:I136"/>
    <mergeCell ref="C138:H138"/>
    <mergeCell ref="B139:J139"/>
    <mergeCell ref="C140:I140"/>
    <mergeCell ref="C141:I141"/>
    <mergeCell ref="C142:I142"/>
    <mergeCell ref="B134:C134"/>
    <mergeCell ref="D134:E134"/>
    <mergeCell ref="F134:G134"/>
    <mergeCell ref="B135:C135"/>
    <mergeCell ref="D135:E135"/>
    <mergeCell ref="F135:G135"/>
  </mergeCells>
  <pageMargins left="0.39370078740157483" right="0.19685039370078741" top="0.59055118110236227" bottom="0.39370078740157483" header="0.15748031496062992" footer="0.15748031496062992"/>
  <pageSetup paperSize="9" scale="80" firstPageNumber="0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E0F1A-48A1-492C-AAD6-66E5D95FF213}">
  <sheetPr>
    <tabColor indexed="13"/>
  </sheetPr>
  <dimension ref="A1:M146"/>
  <sheetViews>
    <sheetView showGridLines="0" zoomScale="118" zoomScaleNormal="118" zoomScalePageLayoutView="118" workbookViewId="0"/>
  </sheetViews>
  <sheetFormatPr defaultColWidth="8.85546875" defaultRowHeight="12.75"/>
  <cols>
    <col min="2" max="2" width="7.7109375" customWidth="1"/>
    <col min="6" max="6" width="10.85546875" bestFit="1" customWidth="1"/>
    <col min="8" max="8" width="47" customWidth="1"/>
    <col min="9" max="9" width="16.85546875" customWidth="1"/>
    <col min="10" max="10" width="14.42578125" customWidth="1"/>
    <col min="11" max="11" width="5" customWidth="1"/>
    <col min="12" max="12" width="17" customWidth="1"/>
    <col min="13" max="13" width="15.85546875" customWidth="1"/>
    <col min="14" max="14" width="9.42578125" bestFit="1" customWidth="1"/>
  </cols>
  <sheetData>
    <row r="1" spans="2:10">
      <c r="B1" s="215"/>
      <c r="C1" s="215"/>
      <c r="D1" s="215"/>
      <c r="E1" s="215"/>
      <c r="F1" s="215"/>
      <c r="G1" s="215"/>
      <c r="H1" s="215"/>
      <c r="I1" s="215"/>
      <c r="J1" s="215"/>
    </row>
    <row r="2" spans="2:10">
      <c r="B2" s="216"/>
      <c r="C2" s="216"/>
      <c r="D2" s="216"/>
      <c r="E2" s="216"/>
      <c r="F2" s="216"/>
      <c r="G2" s="216"/>
      <c r="H2" s="216"/>
      <c r="I2" s="216"/>
      <c r="J2" s="216"/>
    </row>
    <row r="3" spans="2:10">
      <c r="B3" s="1"/>
      <c r="C3" s="1"/>
      <c r="D3" s="1"/>
      <c r="E3" s="1"/>
      <c r="F3" s="1"/>
      <c r="G3" s="1"/>
      <c r="H3" s="1"/>
      <c r="I3" s="1"/>
      <c r="J3" s="1"/>
    </row>
    <row r="4" spans="2:10" ht="17.100000000000001" customHeight="1">
      <c r="B4" s="212" t="s">
        <v>154</v>
      </c>
      <c r="C4" s="213"/>
      <c r="D4" s="213"/>
      <c r="E4" s="213"/>
      <c r="F4" s="213"/>
      <c r="G4" s="213"/>
      <c r="H4" s="213"/>
      <c r="I4" s="213"/>
      <c r="J4" s="214"/>
    </row>
    <row r="5" spans="2:10" ht="17.100000000000001" customHeight="1">
      <c r="B5" s="30" t="s">
        <v>9</v>
      </c>
      <c r="C5" s="171" t="s">
        <v>153</v>
      </c>
      <c r="D5" s="172"/>
      <c r="E5" s="172"/>
      <c r="F5" s="172"/>
      <c r="G5" s="172"/>
      <c r="H5" s="172"/>
      <c r="I5" s="173"/>
      <c r="J5" s="31"/>
    </row>
    <row r="6" spans="2:10" ht="17.100000000000001" customHeight="1">
      <c r="B6" s="30" t="s">
        <v>10</v>
      </c>
      <c r="C6" s="171" t="s">
        <v>152</v>
      </c>
      <c r="D6" s="172"/>
      <c r="E6" s="172"/>
      <c r="F6" s="172"/>
      <c r="G6" s="172"/>
      <c r="H6" s="172"/>
      <c r="I6" s="173"/>
      <c r="J6" s="32" t="s">
        <v>155</v>
      </c>
    </row>
    <row r="7" spans="2:10" ht="17.100000000000001" customHeight="1">
      <c r="B7" s="30" t="s">
        <v>11</v>
      </c>
      <c r="C7" s="171" t="s">
        <v>151</v>
      </c>
      <c r="D7" s="172"/>
      <c r="E7" s="172"/>
      <c r="F7" s="172"/>
      <c r="G7" s="172"/>
      <c r="H7" s="172"/>
      <c r="I7" s="173"/>
      <c r="J7" s="32" t="s">
        <v>156</v>
      </c>
    </row>
    <row r="8" spans="2:10" ht="17.100000000000001" customHeight="1">
      <c r="B8" s="32" t="s">
        <v>12</v>
      </c>
      <c r="C8" s="171" t="s">
        <v>150</v>
      </c>
      <c r="D8" s="172"/>
      <c r="E8" s="172"/>
      <c r="F8" s="172"/>
      <c r="G8" s="172"/>
      <c r="H8" s="172"/>
      <c r="I8" s="173"/>
      <c r="J8" s="32" t="s">
        <v>157</v>
      </c>
    </row>
    <row r="9" spans="2:10" ht="17.100000000000001" customHeight="1">
      <c r="B9" s="32" t="s">
        <v>13</v>
      </c>
      <c r="C9" s="171" t="s">
        <v>149</v>
      </c>
      <c r="D9" s="172"/>
      <c r="E9" s="172"/>
      <c r="F9" s="172"/>
      <c r="G9" s="172"/>
      <c r="H9" s="172"/>
      <c r="I9" s="173"/>
      <c r="J9" s="32">
        <v>24</v>
      </c>
    </row>
    <row r="10" spans="2:10" ht="17.100000000000001" customHeight="1">
      <c r="B10" s="32" t="s">
        <v>14</v>
      </c>
      <c r="C10" s="171" t="s">
        <v>201</v>
      </c>
      <c r="D10" s="172"/>
      <c r="E10" s="172"/>
      <c r="F10" s="172"/>
      <c r="G10" s="172"/>
      <c r="H10" s="172"/>
      <c r="I10" s="173"/>
      <c r="J10" s="30">
        <v>1</v>
      </c>
    </row>
    <row r="11" spans="2:10" ht="17.100000000000001" customHeight="1">
      <c r="B11" s="33"/>
      <c r="C11" s="34"/>
      <c r="D11" s="34"/>
      <c r="E11" s="34"/>
      <c r="F11" s="34"/>
      <c r="G11" s="34"/>
      <c r="H11" s="34"/>
      <c r="I11" s="33"/>
      <c r="J11" s="33"/>
    </row>
    <row r="12" spans="2:10" ht="17.100000000000001" customHeight="1">
      <c r="B12" s="33"/>
      <c r="C12" s="34"/>
      <c r="D12" s="34"/>
      <c r="E12" s="34"/>
      <c r="F12" s="34"/>
      <c r="G12" s="34"/>
      <c r="H12" s="34"/>
      <c r="I12" s="33"/>
      <c r="J12" s="33"/>
    </row>
    <row r="13" spans="2:10" ht="17.100000000000001" customHeight="1">
      <c r="B13" s="212" t="s">
        <v>49</v>
      </c>
      <c r="C13" s="213"/>
      <c r="D13" s="213"/>
      <c r="E13" s="213"/>
      <c r="F13" s="213"/>
      <c r="G13" s="213"/>
      <c r="H13" s="213"/>
      <c r="I13" s="213"/>
      <c r="J13" s="214"/>
    </row>
    <row r="14" spans="2:10" ht="17.100000000000001" customHeight="1">
      <c r="B14" s="30">
        <v>1</v>
      </c>
      <c r="C14" s="163" t="s">
        <v>8</v>
      </c>
      <c r="D14" s="164"/>
      <c r="E14" s="164"/>
      <c r="F14" s="164"/>
      <c r="G14" s="164"/>
      <c r="H14" s="164"/>
      <c r="I14" s="165"/>
      <c r="J14" s="32" t="s">
        <v>169</v>
      </c>
    </row>
    <row r="15" spans="2:10" ht="17.100000000000001" customHeight="1">
      <c r="B15" s="30">
        <v>2</v>
      </c>
      <c r="C15" s="171" t="s">
        <v>50</v>
      </c>
      <c r="D15" s="172"/>
      <c r="E15" s="172"/>
      <c r="F15" s="172"/>
      <c r="G15" s="172"/>
      <c r="H15" s="172"/>
      <c r="I15" s="173"/>
      <c r="J15" s="35" t="s">
        <v>170</v>
      </c>
    </row>
    <row r="16" spans="2:10" ht="17.100000000000001" customHeight="1">
      <c r="B16" s="30">
        <v>3</v>
      </c>
      <c r="C16" s="163" t="s">
        <v>7</v>
      </c>
      <c r="D16" s="164"/>
      <c r="E16" s="164"/>
      <c r="F16" s="164"/>
      <c r="G16" s="164"/>
      <c r="H16" s="164"/>
      <c r="I16" s="165"/>
      <c r="J16" s="102">
        <v>2749.17</v>
      </c>
    </row>
    <row r="17" spans="2:10" ht="17.100000000000001" customHeight="1">
      <c r="B17" s="30">
        <v>4</v>
      </c>
      <c r="C17" s="163" t="s">
        <v>6</v>
      </c>
      <c r="D17" s="164"/>
      <c r="E17" s="164"/>
      <c r="F17" s="164"/>
      <c r="G17" s="164"/>
      <c r="H17" s="164"/>
      <c r="I17" s="165"/>
      <c r="J17" s="32" t="s">
        <v>169</v>
      </c>
    </row>
    <row r="18" spans="2:10" ht="17.100000000000001" customHeight="1">
      <c r="B18" s="30">
        <v>5</v>
      </c>
      <c r="C18" s="171" t="s">
        <v>5</v>
      </c>
      <c r="D18" s="164"/>
      <c r="E18" s="164"/>
      <c r="F18" s="164"/>
      <c r="G18" s="164"/>
      <c r="H18" s="164"/>
      <c r="I18" s="165"/>
      <c r="J18" s="32" t="s">
        <v>158</v>
      </c>
    </row>
    <row r="19" spans="2:10" ht="17.100000000000001" customHeight="1">
      <c r="B19" s="30">
        <v>6</v>
      </c>
      <c r="C19" s="171" t="s">
        <v>160</v>
      </c>
      <c r="D19" s="164"/>
      <c r="E19" s="164"/>
      <c r="F19" s="164"/>
      <c r="G19" s="164"/>
      <c r="H19" s="164"/>
      <c r="I19" s="165"/>
      <c r="J19" s="105" t="s">
        <v>159</v>
      </c>
    </row>
    <row r="20" spans="2:10" ht="17.100000000000001" customHeight="1">
      <c r="B20" s="167" t="s">
        <v>103</v>
      </c>
      <c r="C20" s="209"/>
      <c r="D20" s="209"/>
      <c r="E20" s="209"/>
      <c r="F20" s="209"/>
      <c r="G20" s="209"/>
      <c r="H20" s="209"/>
      <c r="I20" s="209"/>
      <c r="J20" s="209"/>
    </row>
    <row r="21" spans="2:10" ht="17.100000000000001" customHeight="1">
      <c r="B21" s="210" t="s">
        <v>24</v>
      </c>
      <c r="C21" s="184"/>
      <c r="D21" s="184"/>
      <c r="E21" s="184"/>
      <c r="F21" s="184"/>
      <c r="G21" s="184"/>
      <c r="H21" s="184"/>
      <c r="I21" s="211"/>
      <c r="J21" s="98" t="s">
        <v>87</v>
      </c>
    </row>
    <row r="22" spans="2:10" ht="17.100000000000001" customHeight="1">
      <c r="B22" s="99" t="s">
        <v>9</v>
      </c>
      <c r="C22" s="206" t="s">
        <v>45</v>
      </c>
      <c r="D22" s="207"/>
      <c r="E22" s="207"/>
      <c r="F22" s="207"/>
      <c r="G22" s="207"/>
      <c r="H22" s="207"/>
      <c r="I22" s="208"/>
      <c r="J22" s="102"/>
    </row>
    <row r="23" spans="2:10" ht="17.100000000000001" customHeight="1">
      <c r="B23" s="99" t="s">
        <v>10</v>
      </c>
      <c r="C23" s="100" t="s">
        <v>51</v>
      </c>
      <c r="D23" s="101"/>
      <c r="E23" s="101"/>
      <c r="F23" s="101"/>
      <c r="G23" s="101"/>
      <c r="H23" s="101"/>
      <c r="I23" s="103">
        <v>0</v>
      </c>
      <c r="J23" s="104">
        <f>J28*I23</f>
        <v>0</v>
      </c>
    </row>
    <row r="24" spans="2:10" ht="17.100000000000001" customHeight="1">
      <c r="B24" s="99" t="s">
        <v>11</v>
      </c>
      <c r="C24" s="206" t="s">
        <v>52</v>
      </c>
      <c r="D24" s="207"/>
      <c r="E24" s="207"/>
      <c r="F24" s="207"/>
      <c r="G24" s="207"/>
      <c r="H24" s="207"/>
      <c r="I24" s="208"/>
      <c r="J24" s="104"/>
    </row>
    <row r="25" spans="2:10" ht="17.100000000000001" customHeight="1">
      <c r="B25" s="99" t="s">
        <v>12</v>
      </c>
      <c r="C25" s="206" t="s">
        <v>1</v>
      </c>
      <c r="D25" s="207"/>
      <c r="E25" s="207"/>
      <c r="F25" s="207"/>
      <c r="G25" s="207"/>
      <c r="H25" s="207"/>
      <c r="I25" s="208"/>
      <c r="J25" s="104"/>
    </row>
    <row r="26" spans="2:10" ht="17.100000000000001" customHeight="1">
      <c r="B26" s="99" t="s">
        <v>13</v>
      </c>
      <c r="C26" s="100" t="s">
        <v>53</v>
      </c>
      <c r="D26" s="101"/>
      <c r="E26" s="101"/>
      <c r="F26" s="101"/>
      <c r="G26" s="101"/>
      <c r="H26" s="101"/>
      <c r="I26" s="91"/>
      <c r="J26" s="104"/>
    </row>
    <row r="27" spans="2:10" ht="17.100000000000001" customHeight="1">
      <c r="B27" s="99" t="s">
        <v>14</v>
      </c>
      <c r="C27" s="206" t="s">
        <v>104</v>
      </c>
      <c r="D27" s="207"/>
      <c r="E27" s="207"/>
      <c r="F27" s="207"/>
      <c r="G27" s="207"/>
      <c r="H27" s="207"/>
      <c r="I27" s="208"/>
      <c r="J27" s="104"/>
    </row>
    <row r="28" spans="2:10" ht="17.100000000000001" customHeight="1">
      <c r="B28" s="99" t="s">
        <v>15</v>
      </c>
      <c r="C28" s="206" t="s">
        <v>164</v>
      </c>
      <c r="D28" s="207"/>
      <c r="E28" s="207"/>
      <c r="F28" s="207"/>
      <c r="G28" s="207"/>
      <c r="H28" s="207"/>
      <c r="I28" s="208"/>
      <c r="J28" s="104"/>
    </row>
    <row r="29" spans="2:10" ht="17.100000000000001" customHeight="1">
      <c r="B29" s="160" t="s">
        <v>102</v>
      </c>
      <c r="C29" s="161"/>
      <c r="D29" s="161"/>
      <c r="E29" s="161"/>
      <c r="F29" s="161"/>
      <c r="G29" s="161"/>
      <c r="H29" s="161"/>
      <c r="I29" s="162"/>
      <c r="J29" s="78">
        <f>SUM(J22:J27)</f>
        <v>0</v>
      </c>
    </row>
    <row r="30" spans="2:10" ht="17.100000000000001" customHeight="1">
      <c r="B30" s="38"/>
      <c r="C30" s="76" t="s">
        <v>105</v>
      </c>
      <c r="D30" s="38"/>
      <c r="E30" s="38"/>
      <c r="F30" s="38"/>
      <c r="G30" s="38"/>
      <c r="H30" s="38"/>
      <c r="I30" s="38"/>
      <c r="J30" s="39"/>
    </row>
    <row r="31" spans="2:10" ht="17.100000000000001" customHeight="1">
      <c r="B31" s="178" t="s">
        <v>54</v>
      </c>
      <c r="C31" s="179"/>
      <c r="D31" s="179"/>
      <c r="E31" s="179"/>
      <c r="F31" s="179"/>
      <c r="G31" s="179"/>
      <c r="H31" s="179"/>
      <c r="I31" s="179"/>
      <c r="J31" s="180"/>
    </row>
    <row r="32" spans="2:10" ht="17.100000000000001" customHeight="1">
      <c r="B32" s="166" t="s">
        <v>88</v>
      </c>
      <c r="C32" s="167"/>
      <c r="D32" s="167"/>
      <c r="E32" s="167"/>
      <c r="F32" s="167"/>
      <c r="G32" s="167"/>
      <c r="H32" s="168"/>
      <c r="I32" s="35" t="s">
        <v>2</v>
      </c>
      <c r="J32" s="32" t="s">
        <v>87</v>
      </c>
    </row>
    <row r="33" spans="2:13" ht="17.100000000000001" customHeight="1">
      <c r="B33" s="35" t="s">
        <v>9</v>
      </c>
      <c r="C33" s="171" t="s">
        <v>56</v>
      </c>
      <c r="D33" s="172"/>
      <c r="E33" s="172"/>
      <c r="F33" s="172"/>
      <c r="G33" s="172"/>
      <c r="H33" s="173"/>
      <c r="I33" s="40">
        <v>8.3299999999999999E-2</v>
      </c>
      <c r="J33" s="36">
        <f>$J$29*I33</f>
        <v>0</v>
      </c>
    </row>
    <row r="34" spans="2:13" ht="17.100000000000001" customHeight="1">
      <c r="B34" s="35" t="s">
        <v>10</v>
      </c>
      <c r="C34" s="171" t="s">
        <v>85</v>
      </c>
      <c r="D34" s="172"/>
      <c r="E34" s="172"/>
      <c r="F34" s="172"/>
      <c r="G34" s="172"/>
      <c r="H34" s="173"/>
      <c r="I34" s="41">
        <v>0.1111</v>
      </c>
      <c r="J34" s="36">
        <f>$J$29*I34</f>
        <v>0</v>
      </c>
    </row>
    <row r="35" spans="2:13" ht="17.100000000000001" customHeight="1">
      <c r="B35" s="203" t="s">
        <v>101</v>
      </c>
      <c r="C35" s="204"/>
      <c r="D35" s="204"/>
      <c r="E35" s="204"/>
      <c r="F35" s="204"/>
      <c r="G35" s="204"/>
      <c r="H35" s="205"/>
      <c r="I35" s="120">
        <f>SUM(I33:I34)</f>
        <v>0.19440000000000002</v>
      </c>
      <c r="J35" s="79">
        <f>SUM(J33:J34)</f>
        <v>0</v>
      </c>
    </row>
    <row r="36" spans="2:13" ht="17.100000000000001" customHeight="1">
      <c r="B36" s="184"/>
      <c r="C36" s="184"/>
      <c r="D36" s="184"/>
      <c r="E36" s="184"/>
      <c r="F36" s="184"/>
      <c r="G36" s="184"/>
      <c r="H36" s="184"/>
      <c r="I36" s="184"/>
      <c r="J36" s="184"/>
    </row>
    <row r="37" spans="2:13" ht="17.100000000000001" customHeight="1">
      <c r="B37" s="166" t="s">
        <v>66</v>
      </c>
      <c r="C37" s="167"/>
      <c r="D37" s="167"/>
      <c r="E37" s="167"/>
      <c r="F37" s="167"/>
      <c r="G37" s="167"/>
      <c r="H37" s="168"/>
      <c r="I37" s="35" t="s">
        <v>2</v>
      </c>
      <c r="J37" s="35" t="s">
        <v>87</v>
      </c>
      <c r="L37" s="28"/>
      <c r="M37" s="27"/>
    </row>
    <row r="38" spans="2:13" ht="17.100000000000001" customHeight="1">
      <c r="B38" s="51" t="s">
        <v>9</v>
      </c>
      <c r="C38" s="171" t="s">
        <v>59</v>
      </c>
      <c r="D38" s="172"/>
      <c r="E38" s="172"/>
      <c r="F38" s="172"/>
      <c r="G38" s="172"/>
      <c r="H38" s="173"/>
      <c r="I38" s="56">
        <v>0.1</v>
      </c>
      <c r="J38" s="57">
        <f>$J$29*I38</f>
        <v>0</v>
      </c>
      <c r="L38" s="29"/>
      <c r="M38" s="27"/>
    </row>
    <row r="39" spans="2:13" ht="17.100000000000001" customHeight="1">
      <c r="B39" s="35" t="s">
        <v>10</v>
      </c>
      <c r="C39" s="171" t="s">
        <v>60</v>
      </c>
      <c r="D39" s="172"/>
      <c r="E39" s="172"/>
      <c r="F39" s="172"/>
      <c r="G39" s="172"/>
      <c r="H39" s="173"/>
      <c r="I39" s="40">
        <v>2.5000000000000001E-2</v>
      </c>
      <c r="J39" s="57">
        <f t="shared" ref="J39:J45" si="0">$J$29*I39</f>
        <v>0</v>
      </c>
      <c r="L39" s="28"/>
    </row>
    <row r="40" spans="2:13" ht="17.100000000000001" customHeight="1">
      <c r="B40" s="35" t="s">
        <v>11</v>
      </c>
      <c r="C40" s="171" t="s">
        <v>61</v>
      </c>
      <c r="D40" s="172"/>
      <c r="E40" s="172"/>
      <c r="F40" s="172"/>
      <c r="G40" s="172"/>
      <c r="H40" s="173"/>
      <c r="I40" s="40">
        <v>0.03</v>
      </c>
      <c r="J40" s="57">
        <f t="shared" si="0"/>
        <v>0</v>
      </c>
      <c r="L40" s="28"/>
    </row>
    <row r="41" spans="2:13" ht="17.100000000000001" customHeight="1">
      <c r="B41" s="35" t="s">
        <v>12</v>
      </c>
      <c r="C41" s="171" t="s">
        <v>58</v>
      </c>
      <c r="D41" s="172"/>
      <c r="E41" s="172"/>
      <c r="F41" s="172"/>
      <c r="G41" s="172"/>
      <c r="H41" s="173"/>
      <c r="I41" s="40">
        <v>1.4999999999999999E-2</v>
      </c>
      <c r="J41" s="57">
        <f t="shared" si="0"/>
        <v>0</v>
      </c>
    </row>
    <row r="42" spans="2:13" ht="17.100000000000001" customHeight="1">
      <c r="B42" s="35" t="s">
        <v>13</v>
      </c>
      <c r="C42" s="171" t="s">
        <v>62</v>
      </c>
      <c r="D42" s="172"/>
      <c r="E42" s="172"/>
      <c r="F42" s="172"/>
      <c r="G42" s="172"/>
      <c r="H42" s="173"/>
      <c r="I42" s="40">
        <v>0.01</v>
      </c>
      <c r="J42" s="57">
        <f t="shared" si="0"/>
        <v>0</v>
      </c>
    </row>
    <row r="43" spans="2:13" ht="17.100000000000001" customHeight="1">
      <c r="B43" s="35" t="s">
        <v>14</v>
      </c>
      <c r="C43" s="171" t="s">
        <v>63</v>
      </c>
      <c r="D43" s="172"/>
      <c r="E43" s="172"/>
      <c r="F43" s="172"/>
      <c r="G43" s="172"/>
      <c r="H43" s="173"/>
      <c r="I43" s="40">
        <v>6.0000000000000001E-3</v>
      </c>
      <c r="J43" s="57">
        <f t="shared" si="0"/>
        <v>0</v>
      </c>
    </row>
    <row r="44" spans="2:13" ht="17.100000000000001" customHeight="1">
      <c r="B44" s="35" t="s">
        <v>15</v>
      </c>
      <c r="C44" s="171" t="s">
        <v>64</v>
      </c>
      <c r="D44" s="172"/>
      <c r="E44" s="172"/>
      <c r="F44" s="172"/>
      <c r="G44" s="172"/>
      <c r="H44" s="173"/>
      <c r="I44" s="40">
        <v>2E-3</v>
      </c>
      <c r="J44" s="57">
        <f t="shared" si="0"/>
        <v>0</v>
      </c>
    </row>
    <row r="45" spans="2:13" ht="17.100000000000001" customHeight="1">
      <c r="B45" s="52" t="s">
        <v>16</v>
      </c>
      <c r="C45" s="171" t="s">
        <v>65</v>
      </c>
      <c r="D45" s="172"/>
      <c r="E45" s="172"/>
      <c r="F45" s="172"/>
      <c r="G45" s="172"/>
      <c r="H45" s="173"/>
      <c r="I45" s="55">
        <v>0.08</v>
      </c>
      <c r="J45" s="57">
        <f t="shared" si="0"/>
        <v>0</v>
      </c>
    </row>
    <row r="46" spans="2:13" ht="17.100000000000001" customHeight="1">
      <c r="B46" s="188" t="s">
        <v>106</v>
      </c>
      <c r="C46" s="189"/>
      <c r="D46" s="189"/>
      <c r="E46" s="189"/>
      <c r="F46" s="189"/>
      <c r="G46" s="189"/>
      <c r="H46" s="190"/>
      <c r="I46" s="120">
        <f>SUM(I38:I45)</f>
        <v>0.26800000000000002</v>
      </c>
      <c r="J46" s="79">
        <f>SUM(J38:J45)</f>
        <v>0</v>
      </c>
      <c r="L46" s="26"/>
    </row>
    <row r="47" spans="2:13" ht="17.100000000000001" customHeight="1">
      <c r="B47" s="184"/>
      <c r="C47" s="184"/>
      <c r="D47" s="184"/>
      <c r="E47" s="184"/>
      <c r="F47" s="184"/>
      <c r="G47" s="184"/>
      <c r="H47" s="184"/>
      <c r="I47" s="184"/>
      <c r="J47" s="184"/>
    </row>
    <row r="48" spans="2:13" ht="17.100000000000001" customHeight="1">
      <c r="B48" s="200" t="s">
        <v>67</v>
      </c>
      <c r="C48" s="201"/>
      <c r="D48" s="201"/>
      <c r="E48" s="201"/>
      <c r="F48" s="201"/>
      <c r="G48" s="201"/>
      <c r="H48" s="201"/>
      <c r="I48" s="202"/>
      <c r="J48" s="81" t="s">
        <v>87</v>
      </c>
    </row>
    <row r="49" spans="1:10" ht="17.100000000000001" customHeight="1">
      <c r="B49" s="51" t="s">
        <v>9</v>
      </c>
      <c r="C49" s="68" t="s">
        <v>112</v>
      </c>
      <c r="D49" s="69"/>
      <c r="E49" s="69"/>
      <c r="F49" s="69"/>
      <c r="G49" s="69"/>
      <c r="H49" s="69"/>
      <c r="I49" s="82"/>
      <c r="J49" s="57">
        <f>ROUND(((I49*1)*21),2)</f>
        <v>0</v>
      </c>
    </row>
    <row r="50" spans="1:10" ht="17.100000000000001" customHeight="1">
      <c r="B50" s="51" t="s">
        <v>110</v>
      </c>
      <c r="C50" s="68" t="s">
        <v>111</v>
      </c>
      <c r="D50" s="69"/>
      <c r="E50" s="69"/>
      <c r="F50" s="69"/>
      <c r="G50" s="69"/>
      <c r="H50" s="69"/>
      <c r="I50" s="73">
        <v>0.06</v>
      </c>
      <c r="J50" s="57">
        <f>-ROUND((J22*6%),2)</f>
        <v>0</v>
      </c>
    </row>
    <row r="51" spans="1:10" ht="17.100000000000001" customHeight="1">
      <c r="B51" s="35" t="s">
        <v>10</v>
      </c>
      <c r="C51" s="83" t="s">
        <v>115</v>
      </c>
      <c r="D51" s="84"/>
      <c r="E51" s="84"/>
      <c r="F51" s="84"/>
      <c r="G51" s="84"/>
      <c r="H51" s="84"/>
      <c r="I51" s="86"/>
      <c r="J51" s="36">
        <f>ROUND((I51*21),2)</f>
        <v>0</v>
      </c>
    </row>
    <row r="52" spans="1:10" ht="17.100000000000001" customHeight="1">
      <c r="B52" s="35" t="s">
        <v>11</v>
      </c>
      <c r="C52" s="171" t="s">
        <v>113</v>
      </c>
      <c r="D52" s="172"/>
      <c r="E52" s="172"/>
      <c r="F52" s="172"/>
      <c r="G52" s="172"/>
      <c r="H52" s="172"/>
      <c r="I52" s="173"/>
      <c r="J52" s="36"/>
    </row>
    <row r="53" spans="1:10" ht="17.100000000000001" customHeight="1">
      <c r="B53" s="52" t="s">
        <v>12</v>
      </c>
      <c r="C53" s="171" t="s">
        <v>114</v>
      </c>
      <c r="D53" s="172"/>
      <c r="E53" s="172"/>
      <c r="F53" s="172"/>
      <c r="G53" s="172"/>
      <c r="H53" s="172"/>
      <c r="I53" s="173"/>
      <c r="J53" s="50"/>
    </row>
    <row r="54" spans="1:10" ht="17.100000000000001" customHeight="1">
      <c r="B54" s="52" t="s">
        <v>13</v>
      </c>
      <c r="C54" s="68" t="s">
        <v>107</v>
      </c>
      <c r="D54" s="69"/>
      <c r="E54" s="69"/>
      <c r="F54" s="69"/>
      <c r="G54" s="69"/>
      <c r="H54" s="69"/>
      <c r="I54" s="82"/>
      <c r="J54" s="50"/>
    </row>
    <row r="55" spans="1:10" ht="17.100000000000001" customHeight="1">
      <c r="B55" s="52" t="s">
        <v>14</v>
      </c>
      <c r="C55" s="68" t="s">
        <v>108</v>
      </c>
      <c r="D55" s="69"/>
      <c r="E55" s="69"/>
      <c r="F55" s="69"/>
      <c r="G55" s="69"/>
      <c r="H55" s="69"/>
      <c r="I55" s="82"/>
      <c r="J55" s="50"/>
    </row>
    <row r="56" spans="1:10" ht="17.100000000000001" customHeight="1">
      <c r="B56" s="52" t="s">
        <v>15</v>
      </c>
      <c r="C56" s="171" t="s">
        <v>109</v>
      </c>
      <c r="D56" s="172"/>
      <c r="E56" s="172"/>
      <c r="F56" s="172"/>
      <c r="G56" s="172"/>
      <c r="H56" s="172"/>
      <c r="I56" s="173"/>
      <c r="J56" s="50"/>
    </row>
    <row r="57" spans="1:10" ht="17.100000000000001" customHeight="1">
      <c r="B57" s="166" t="s">
        <v>89</v>
      </c>
      <c r="C57" s="167"/>
      <c r="D57" s="167"/>
      <c r="E57" s="167"/>
      <c r="F57" s="167"/>
      <c r="G57" s="167"/>
      <c r="H57" s="167"/>
      <c r="I57" s="168"/>
      <c r="J57" s="46">
        <f>SUM(J49:J56)</f>
        <v>0</v>
      </c>
    </row>
    <row r="58" spans="1:10" ht="22.5" customHeight="1">
      <c r="B58" s="193" t="s">
        <v>118</v>
      </c>
      <c r="C58" s="193"/>
      <c r="D58" s="193"/>
      <c r="E58" s="193"/>
      <c r="F58" s="193"/>
      <c r="G58" s="193"/>
      <c r="H58" s="193"/>
      <c r="I58" s="193"/>
      <c r="J58" s="193"/>
    </row>
    <row r="59" spans="1:10" ht="27" customHeight="1">
      <c r="B59" s="197" t="s">
        <v>68</v>
      </c>
      <c r="C59" s="198"/>
      <c r="D59" s="198"/>
      <c r="E59" s="198"/>
      <c r="F59" s="198"/>
      <c r="G59" s="198"/>
      <c r="H59" s="198"/>
      <c r="I59" s="199"/>
      <c r="J59" s="61" t="s">
        <v>87</v>
      </c>
    </row>
    <row r="60" spans="1:10" ht="17.100000000000001" customHeight="1">
      <c r="B60" s="35" t="s">
        <v>69</v>
      </c>
      <c r="C60" s="68" t="s">
        <v>55</v>
      </c>
      <c r="D60" s="71"/>
      <c r="E60" s="71"/>
      <c r="F60" s="71"/>
      <c r="G60" s="71"/>
      <c r="H60" s="71"/>
      <c r="I60" s="87">
        <v>0.19439999999999999</v>
      </c>
      <c r="J60" s="36">
        <f>J35</f>
        <v>0</v>
      </c>
    </row>
    <row r="61" spans="1:10" ht="17.100000000000001" customHeight="1">
      <c r="B61" s="35" t="s">
        <v>70</v>
      </c>
      <c r="C61" s="68" t="s">
        <v>57</v>
      </c>
      <c r="D61" s="69"/>
      <c r="E61" s="71"/>
      <c r="F61" s="71"/>
      <c r="G61" s="71"/>
      <c r="H61" s="71"/>
      <c r="I61" s="87">
        <v>0.26800000000000002</v>
      </c>
      <c r="J61" s="47">
        <f>J46</f>
        <v>0</v>
      </c>
    </row>
    <row r="62" spans="1:10" ht="17.100000000000001" customHeight="1">
      <c r="B62" s="52" t="s">
        <v>71</v>
      </c>
      <c r="C62" s="68" t="s">
        <v>72</v>
      </c>
      <c r="D62" s="71"/>
      <c r="E62" s="71"/>
      <c r="F62" s="71"/>
      <c r="G62" s="71"/>
      <c r="H62" s="71"/>
      <c r="I62" s="72"/>
      <c r="J62" s="53">
        <f>J57</f>
        <v>0</v>
      </c>
    </row>
    <row r="63" spans="1:10" ht="17.100000000000001" customHeight="1">
      <c r="A63" s="88"/>
      <c r="B63" s="89" t="s">
        <v>116</v>
      </c>
      <c r="C63" s="90"/>
      <c r="D63" s="90"/>
      <c r="E63" s="90"/>
      <c r="F63" s="90"/>
      <c r="G63" s="80"/>
      <c r="H63" s="80"/>
      <c r="I63" s="121">
        <v>0.46239999999999998</v>
      </c>
      <c r="J63" s="79">
        <f>SUM(J60:J62)</f>
        <v>0</v>
      </c>
    </row>
    <row r="64" spans="1:10" ht="23.25" customHeight="1">
      <c r="B64" s="193" t="s">
        <v>117</v>
      </c>
      <c r="C64" s="193"/>
      <c r="D64" s="193"/>
      <c r="E64" s="193"/>
      <c r="F64" s="193"/>
      <c r="G64" s="193"/>
      <c r="H64" s="193"/>
      <c r="I64" s="193"/>
      <c r="J64" s="193"/>
    </row>
    <row r="65" spans="2:12" ht="17.100000000000001" customHeight="1">
      <c r="B65" s="178" t="s">
        <v>73</v>
      </c>
      <c r="C65" s="179"/>
      <c r="D65" s="179"/>
      <c r="E65" s="179"/>
      <c r="F65" s="179"/>
      <c r="G65" s="179"/>
      <c r="H65" s="179"/>
      <c r="I65" s="179"/>
      <c r="J65" s="180"/>
    </row>
    <row r="66" spans="2:12" ht="17.100000000000001" customHeight="1">
      <c r="B66" s="166"/>
      <c r="C66" s="167"/>
      <c r="D66" s="167"/>
      <c r="E66" s="167"/>
      <c r="F66" s="167"/>
      <c r="G66" s="167"/>
      <c r="H66" s="168"/>
      <c r="I66" s="58" t="s">
        <v>2</v>
      </c>
      <c r="J66" s="58" t="s">
        <v>87</v>
      </c>
    </row>
    <row r="67" spans="2:12" ht="17.100000000000001" customHeight="1">
      <c r="B67" s="35" t="s">
        <v>9</v>
      </c>
      <c r="C67" s="171" t="s">
        <v>76</v>
      </c>
      <c r="D67" s="172"/>
      <c r="E67" s="172"/>
      <c r="F67" s="172"/>
      <c r="G67" s="172"/>
      <c r="H67" s="173"/>
      <c r="I67" s="40">
        <v>4.5999999999999999E-3</v>
      </c>
      <c r="J67" s="47">
        <f>$J$29*I67</f>
        <v>0</v>
      </c>
    </row>
    <row r="68" spans="2:12" ht="17.100000000000001" customHeight="1">
      <c r="B68" s="35" t="s">
        <v>10</v>
      </c>
      <c r="C68" s="171" t="s">
        <v>75</v>
      </c>
      <c r="D68" s="172"/>
      <c r="E68" s="172"/>
      <c r="F68" s="172"/>
      <c r="G68" s="172"/>
      <c r="H68" s="173"/>
      <c r="I68" s="43">
        <v>4.0000000000000002E-4</v>
      </c>
      <c r="J68" s="47">
        <f t="shared" ref="J68:J72" si="1">$J$29*I68</f>
        <v>0</v>
      </c>
    </row>
    <row r="69" spans="2:12" ht="17.100000000000001" customHeight="1">
      <c r="B69" s="35" t="s">
        <v>11</v>
      </c>
      <c r="C69" s="171" t="s">
        <v>119</v>
      </c>
      <c r="D69" s="172"/>
      <c r="E69" s="172"/>
      <c r="F69" s="172"/>
      <c r="G69" s="172"/>
      <c r="H69" s="173"/>
      <c r="I69" s="40">
        <v>0.02</v>
      </c>
      <c r="J69" s="47">
        <f t="shared" si="1"/>
        <v>0</v>
      </c>
    </row>
    <row r="70" spans="2:12" ht="17.100000000000001" customHeight="1">
      <c r="B70" s="35" t="s">
        <v>12</v>
      </c>
      <c r="C70" s="171" t="s">
        <v>74</v>
      </c>
      <c r="D70" s="172"/>
      <c r="E70" s="172"/>
      <c r="F70" s="172"/>
      <c r="G70" s="172"/>
      <c r="H70" s="173"/>
      <c r="I70" s="40">
        <v>1.9400000000000001E-2</v>
      </c>
      <c r="J70" s="47">
        <f t="shared" si="1"/>
        <v>0</v>
      </c>
    </row>
    <row r="71" spans="2:12" ht="29.1" customHeight="1">
      <c r="B71" s="35" t="s">
        <v>13</v>
      </c>
      <c r="C71" s="194" t="s">
        <v>90</v>
      </c>
      <c r="D71" s="195"/>
      <c r="E71" s="195"/>
      <c r="F71" s="195"/>
      <c r="G71" s="195"/>
      <c r="H71" s="196"/>
      <c r="I71" s="41">
        <f>I70*I46</f>
        <v>5.1992000000000002E-3</v>
      </c>
      <c r="J71" s="47">
        <f t="shared" si="1"/>
        <v>0</v>
      </c>
    </row>
    <row r="72" spans="2:12" ht="17.100000000000001" customHeight="1">
      <c r="B72" s="52" t="s">
        <v>14</v>
      </c>
      <c r="C72" s="171" t="s">
        <v>91</v>
      </c>
      <c r="D72" s="172"/>
      <c r="E72" s="172"/>
      <c r="F72" s="172"/>
      <c r="G72" s="172"/>
      <c r="H72" s="173"/>
      <c r="I72" s="59">
        <v>0.02</v>
      </c>
      <c r="J72" s="47">
        <f t="shared" si="1"/>
        <v>0</v>
      </c>
    </row>
    <row r="73" spans="2:12" ht="17.100000000000001" customHeight="1">
      <c r="B73" s="188" t="s">
        <v>120</v>
      </c>
      <c r="C73" s="189"/>
      <c r="D73" s="189"/>
      <c r="E73" s="189"/>
      <c r="F73" s="189"/>
      <c r="G73" s="189"/>
      <c r="H73" s="190"/>
      <c r="I73" s="120">
        <f>SUM(I67:I72)</f>
        <v>6.95992E-2</v>
      </c>
      <c r="J73" s="79">
        <f>SUM(J67:J72)</f>
        <v>0</v>
      </c>
    </row>
    <row r="74" spans="2:12" ht="39.75" customHeight="1">
      <c r="B74" s="167" t="s">
        <v>124</v>
      </c>
      <c r="C74" s="167"/>
      <c r="D74" s="167"/>
      <c r="E74" s="167"/>
      <c r="F74" s="167"/>
      <c r="G74" s="167"/>
      <c r="H74" s="167"/>
      <c r="I74" s="167"/>
      <c r="J74" s="167"/>
    </row>
    <row r="75" spans="2:12" ht="17.100000000000001" customHeight="1">
      <c r="B75" s="178" t="s">
        <v>77</v>
      </c>
      <c r="C75" s="179"/>
      <c r="D75" s="179"/>
      <c r="E75" s="179"/>
      <c r="F75" s="179"/>
      <c r="G75" s="179"/>
      <c r="H75" s="179"/>
      <c r="I75" s="179"/>
      <c r="J75" s="180"/>
    </row>
    <row r="76" spans="2:12" ht="17.100000000000001" customHeight="1">
      <c r="B76" s="166"/>
      <c r="C76" s="167"/>
      <c r="D76" s="167"/>
      <c r="E76" s="167"/>
      <c r="F76" s="167"/>
      <c r="G76" s="167"/>
      <c r="H76" s="168"/>
      <c r="I76" s="58" t="s">
        <v>2</v>
      </c>
      <c r="J76" s="58" t="s">
        <v>87</v>
      </c>
    </row>
    <row r="77" spans="2:12" ht="17.100000000000001" customHeight="1">
      <c r="B77" s="35" t="s">
        <v>9</v>
      </c>
      <c r="C77" s="171" t="s">
        <v>92</v>
      </c>
      <c r="D77" s="172"/>
      <c r="E77" s="172"/>
      <c r="F77" s="172"/>
      <c r="G77" s="172"/>
      <c r="H77" s="173"/>
      <c r="I77" s="44"/>
      <c r="J77" s="36">
        <f>$J$29*I77</f>
        <v>0</v>
      </c>
      <c r="L77">
        <v>8.98</v>
      </c>
    </row>
    <row r="78" spans="2:12" ht="17.100000000000001" customHeight="1">
      <c r="B78" s="35" t="s">
        <v>10</v>
      </c>
      <c r="C78" s="171" t="s">
        <v>121</v>
      </c>
      <c r="D78" s="172"/>
      <c r="E78" s="172"/>
      <c r="F78" s="172"/>
      <c r="G78" s="172"/>
      <c r="H78" s="173"/>
      <c r="I78" s="44">
        <v>2.8E-3</v>
      </c>
      <c r="J78" s="36">
        <f t="shared" ref="J78:J81" si="2">$J$29*I78</f>
        <v>0</v>
      </c>
      <c r="L78">
        <f>8.98/3</f>
        <v>2.9933333333333336</v>
      </c>
    </row>
    <row r="79" spans="2:12" ht="17.100000000000001" customHeight="1">
      <c r="B79" s="35" t="s">
        <v>11</v>
      </c>
      <c r="C79" s="171" t="s">
        <v>93</v>
      </c>
      <c r="D79" s="172"/>
      <c r="E79" s="172"/>
      <c r="F79" s="172"/>
      <c r="G79" s="172"/>
      <c r="H79" s="173"/>
      <c r="I79" s="44">
        <v>2.0000000000000001E-4</v>
      </c>
      <c r="J79" s="36">
        <f t="shared" si="2"/>
        <v>0</v>
      </c>
      <c r="L79">
        <f>L77+L78</f>
        <v>11.973333333333334</v>
      </c>
    </row>
    <row r="80" spans="2:12" ht="17.100000000000001" customHeight="1">
      <c r="B80" s="35" t="s">
        <v>12</v>
      </c>
      <c r="C80" s="171" t="s">
        <v>94</v>
      </c>
      <c r="D80" s="172"/>
      <c r="E80" s="172"/>
      <c r="F80" s="172"/>
      <c r="G80" s="172"/>
      <c r="H80" s="173"/>
      <c r="I80" s="40">
        <v>3.3E-3</v>
      </c>
      <c r="J80" s="36">
        <f t="shared" si="2"/>
        <v>0</v>
      </c>
      <c r="L80">
        <f>L79*I46</f>
        <v>3.2088533333333338</v>
      </c>
    </row>
    <row r="81" spans="2:12" ht="17.100000000000001" customHeight="1">
      <c r="B81" s="35" t="s">
        <v>13</v>
      </c>
      <c r="C81" s="171" t="s">
        <v>95</v>
      </c>
      <c r="D81" s="172"/>
      <c r="E81" s="172"/>
      <c r="F81" s="172"/>
      <c r="G81" s="172"/>
      <c r="H81" s="173"/>
      <c r="I81" s="44">
        <v>2E-3</v>
      </c>
      <c r="J81" s="36">
        <f t="shared" si="2"/>
        <v>0</v>
      </c>
      <c r="L81">
        <f>L79+L80</f>
        <v>15.182186666666668</v>
      </c>
    </row>
    <row r="82" spans="2:12" ht="17.100000000000001" customHeight="1">
      <c r="B82" s="35" t="s">
        <v>14</v>
      </c>
      <c r="C82" s="171" t="s">
        <v>122</v>
      </c>
      <c r="D82" s="172"/>
      <c r="E82" s="172"/>
      <c r="F82" s="172"/>
      <c r="G82" s="172"/>
      <c r="H82" s="173"/>
      <c r="I82" s="44">
        <v>1.3899999999999999E-2</v>
      </c>
      <c r="J82" s="36">
        <f>$J$29*I82</f>
        <v>0</v>
      </c>
    </row>
    <row r="83" spans="2:12" ht="17.100000000000001" customHeight="1">
      <c r="B83" s="188" t="s">
        <v>123</v>
      </c>
      <c r="C83" s="189"/>
      <c r="D83" s="189"/>
      <c r="E83" s="189"/>
      <c r="F83" s="189"/>
      <c r="G83" s="189"/>
      <c r="H83" s="190"/>
      <c r="I83" s="42">
        <f>I78+I79+I80+I81+I82</f>
        <v>2.2199999999999998E-2</v>
      </c>
      <c r="J83" s="36"/>
    </row>
    <row r="84" spans="2:12" ht="17.100000000000001" customHeight="1">
      <c r="B84" s="35" t="s">
        <v>15</v>
      </c>
      <c r="C84" s="68" t="s">
        <v>125</v>
      </c>
      <c r="D84" s="69"/>
      <c r="E84" s="69"/>
      <c r="F84" s="69"/>
      <c r="G84" s="69"/>
      <c r="H84" s="70"/>
      <c r="I84" s="44">
        <v>3.8999999999999998E-3</v>
      </c>
      <c r="J84" s="36">
        <f>I84*J29</f>
        <v>0</v>
      </c>
    </row>
    <row r="85" spans="2:12" ht="17.100000000000001" customHeight="1">
      <c r="B85" s="191"/>
      <c r="C85" s="192"/>
      <c r="D85" s="192"/>
      <c r="E85" s="92"/>
      <c r="F85" s="93"/>
      <c r="G85" s="94" t="s">
        <v>126</v>
      </c>
      <c r="H85" s="95"/>
      <c r="I85" s="42">
        <f>I83+I84</f>
        <v>2.6099999999999998E-2</v>
      </c>
      <c r="J85" s="36"/>
    </row>
    <row r="86" spans="2:12" ht="17.100000000000001" customHeight="1">
      <c r="B86" s="35" t="s">
        <v>16</v>
      </c>
      <c r="C86" s="171" t="s">
        <v>127</v>
      </c>
      <c r="D86" s="172"/>
      <c r="E86" s="172"/>
      <c r="F86" s="172"/>
      <c r="G86" s="172"/>
      <c r="H86" s="173"/>
      <c r="I86" s="44">
        <v>3.7000000000000002E-3</v>
      </c>
      <c r="J86" s="36">
        <f>I86*J29</f>
        <v>0</v>
      </c>
    </row>
    <row r="87" spans="2:12" ht="17.100000000000001" customHeight="1">
      <c r="B87" s="188" t="s">
        <v>123</v>
      </c>
      <c r="C87" s="189"/>
      <c r="D87" s="189"/>
      <c r="E87" s="189"/>
      <c r="F87" s="189"/>
      <c r="G87" s="189"/>
      <c r="H87" s="190"/>
      <c r="I87" s="120">
        <f>I85+I86</f>
        <v>2.98E-2</v>
      </c>
      <c r="J87" s="79">
        <f>SUM(J77:J86)</f>
        <v>0</v>
      </c>
    </row>
    <row r="88" spans="2:12" ht="23.25" customHeight="1">
      <c r="B88" s="193" t="s">
        <v>128</v>
      </c>
      <c r="C88" s="193"/>
      <c r="D88" s="193"/>
      <c r="E88" s="193"/>
      <c r="F88" s="193"/>
      <c r="G88" s="193"/>
      <c r="H88" s="193"/>
      <c r="I88" s="193"/>
      <c r="J88" s="193"/>
    </row>
    <row r="89" spans="2:12" ht="17.100000000000001" customHeight="1">
      <c r="B89" s="181" t="s">
        <v>78</v>
      </c>
      <c r="C89" s="182"/>
      <c r="D89" s="182"/>
      <c r="E89" s="182"/>
      <c r="F89" s="182"/>
      <c r="G89" s="182"/>
      <c r="H89" s="182"/>
      <c r="I89" s="183"/>
      <c r="J89" s="32" t="s">
        <v>87</v>
      </c>
    </row>
    <row r="90" spans="2:12" ht="17.100000000000001" customHeight="1">
      <c r="B90" s="52" t="s">
        <v>9</v>
      </c>
      <c r="C90" s="83" t="s">
        <v>96</v>
      </c>
      <c r="D90" s="84"/>
      <c r="E90" s="84"/>
      <c r="F90" s="84"/>
      <c r="G90" s="84"/>
      <c r="H90" s="84"/>
      <c r="I90" s="85"/>
      <c r="J90" s="50"/>
    </row>
    <row r="91" spans="2:12" ht="17.100000000000001" customHeight="1">
      <c r="B91" s="166" t="s">
        <v>89</v>
      </c>
      <c r="C91" s="167"/>
      <c r="D91" s="167"/>
      <c r="E91" s="167"/>
      <c r="F91" s="167"/>
      <c r="G91" s="167"/>
      <c r="H91" s="167"/>
      <c r="I91" s="168"/>
      <c r="J91" s="46">
        <f>J90</f>
        <v>0</v>
      </c>
    </row>
    <row r="92" spans="2:12" ht="26.25" customHeight="1">
      <c r="B92" s="184" t="s">
        <v>129</v>
      </c>
      <c r="C92" s="184"/>
      <c r="D92" s="184"/>
      <c r="E92" s="184"/>
      <c r="F92" s="184"/>
      <c r="G92" s="184"/>
      <c r="H92" s="184"/>
      <c r="I92" s="184"/>
      <c r="J92" s="184"/>
    </row>
    <row r="93" spans="2:12" ht="17.100000000000001" customHeight="1">
      <c r="B93" s="185" t="s">
        <v>86</v>
      </c>
      <c r="C93" s="186"/>
      <c r="D93" s="186"/>
      <c r="E93" s="186"/>
      <c r="F93" s="186"/>
      <c r="G93" s="186"/>
      <c r="H93" s="186"/>
      <c r="I93" s="187"/>
      <c r="J93" s="60" t="s">
        <v>87</v>
      </c>
    </row>
    <row r="94" spans="2:12" ht="17.100000000000001" customHeight="1">
      <c r="B94" s="35" t="s">
        <v>20</v>
      </c>
      <c r="C94" s="68" t="s">
        <v>131</v>
      </c>
      <c r="D94" s="69"/>
      <c r="E94" s="69"/>
      <c r="F94" s="69"/>
      <c r="G94" s="69"/>
      <c r="H94" s="69"/>
      <c r="I94" s="96">
        <v>2.98E-2</v>
      </c>
      <c r="J94" s="36">
        <f>J87</f>
        <v>0</v>
      </c>
    </row>
    <row r="95" spans="2:12" ht="17.100000000000001" customHeight="1">
      <c r="B95" s="52" t="s">
        <v>21</v>
      </c>
      <c r="C95" s="68" t="s">
        <v>130</v>
      </c>
      <c r="D95" s="69"/>
      <c r="E95" s="69"/>
      <c r="F95" s="69"/>
      <c r="G95" s="69"/>
      <c r="H95" s="69"/>
      <c r="I95" s="70"/>
      <c r="J95" s="53">
        <f>J91</f>
        <v>0</v>
      </c>
    </row>
    <row r="96" spans="2:12" ht="17.100000000000001" customHeight="1">
      <c r="B96" s="160" t="s">
        <v>132</v>
      </c>
      <c r="C96" s="161"/>
      <c r="D96" s="161"/>
      <c r="E96" s="161"/>
      <c r="F96" s="161"/>
      <c r="G96" s="161"/>
      <c r="H96" s="161"/>
      <c r="I96" s="162"/>
      <c r="J96" s="49">
        <f>J94+J95</f>
        <v>0</v>
      </c>
    </row>
    <row r="97" spans="2:10" ht="17.100000000000001" customHeight="1">
      <c r="B97" s="184"/>
      <c r="C97" s="184"/>
      <c r="D97" s="184"/>
      <c r="E97" s="184"/>
      <c r="F97" s="184"/>
      <c r="G97" s="184"/>
      <c r="H97" s="184"/>
      <c r="I97" s="184"/>
      <c r="J97" s="184"/>
    </row>
    <row r="98" spans="2:10" ht="17.100000000000001" customHeight="1">
      <c r="B98" s="178" t="s">
        <v>79</v>
      </c>
      <c r="C98" s="179"/>
      <c r="D98" s="179"/>
      <c r="E98" s="179"/>
      <c r="F98" s="179"/>
      <c r="G98" s="179"/>
      <c r="H98" s="179"/>
      <c r="I98" s="180"/>
      <c r="J98" s="61" t="s">
        <v>87</v>
      </c>
    </row>
    <row r="99" spans="2:10" ht="17.100000000000001" customHeight="1">
      <c r="B99" s="35" t="s">
        <v>9</v>
      </c>
      <c r="C99" s="171" t="s">
        <v>80</v>
      </c>
      <c r="D99" s="172"/>
      <c r="E99" s="172"/>
      <c r="F99" s="172"/>
      <c r="G99" s="172"/>
      <c r="H99" s="172"/>
      <c r="I99" s="173"/>
      <c r="J99" s="36"/>
    </row>
    <row r="100" spans="2:10" ht="17.100000000000001" customHeight="1">
      <c r="B100" s="35" t="s">
        <v>10</v>
      </c>
      <c r="C100" s="171" t="s">
        <v>17</v>
      </c>
      <c r="D100" s="172"/>
      <c r="E100" s="172"/>
      <c r="F100" s="172"/>
      <c r="G100" s="172"/>
      <c r="H100" s="172"/>
      <c r="I100" s="173"/>
      <c r="J100" s="36"/>
    </row>
    <row r="101" spans="2:10" ht="17.100000000000001" customHeight="1">
      <c r="B101" s="45" t="s">
        <v>11</v>
      </c>
      <c r="C101" s="171" t="s">
        <v>141</v>
      </c>
      <c r="D101" s="172"/>
      <c r="E101" s="172"/>
      <c r="F101" s="172"/>
      <c r="G101" s="172"/>
      <c r="H101" s="172"/>
      <c r="I101" s="173"/>
      <c r="J101" s="36"/>
    </row>
    <row r="102" spans="2:10" ht="17.100000000000001" customHeight="1">
      <c r="B102" s="54" t="s">
        <v>12</v>
      </c>
      <c r="C102" s="171" t="s">
        <v>3</v>
      </c>
      <c r="D102" s="172"/>
      <c r="E102" s="172"/>
      <c r="F102" s="172"/>
      <c r="G102" s="172"/>
      <c r="H102" s="172"/>
      <c r="I102" s="173"/>
      <c r="J102" s="50"/>
    </row>
    <row r="103" spans="2:10" ht="17.100000000000001" customHeight="1">
      <c r="B103" s="160" t="s">
        <v>142</v>
      </c>
      <c r="C103" s="161"/>
      <c r="D103" s="161"/>
      <c r="E103" s="161"/>
      <c r="F103" s="161"/>
      <c r="G103" s="161"/>
      <c r="H103" s="161"/>
      <c r="I103" s="162"/>
      <c r="J103" s="46">
        <f>SUM(J99:J102)</f>
        <v>0</v>
      </c>
    </row>
    <row r="104" spans="2:10" ht="17.100000000000001" customHeight="1">
      <c r="B104" s="184"/>
      <c r="C104" s="184"/>
      <c r="D104" s="184"/>
      <c r="E104" s="184"/>
      <c r="F104" s="184"/>
      <c r="G104" s="184"/>
      <c r="H104" s="184"/>
      <c r="I104" s="184"/>
      <c r="J104" s="184"/>
    </row>
    <row r="105" spans="2:10" ht="17.100000000000001" customHeight="1">
      <c r="B105" s="178" t="s">
        <v>81</v>
      </c>
      <c r="C105" s="179"/>
      <c r="D105" s="179"/>
      <c r="E105" s="179"/>
      <c r="F105" s="179"/>
      <c r="G105" s="179"/>
      <c r="H105" s="179"/>
      <c r="I105" s="179"/>
      <c r="J105" s="180"/>
    </row>
    <row r="106" spans="2:10" ht="17.100000000000001" customHeight="1">
      <c r="B106" s="166"/>
      <c r="C106" s="167"/>
      <c r="D106" s="167"/>
      <c r="E106" s="167"/>
      <c r="F106" s="167"/>
      <c r="G106" s="167"/>
      <c r="H106" s="168"/>
      <c r="I106" s="51" t="s">
        <v>2</v>
      </c>
      <c r="J106" s="58" t="s">
        <v>87</v>
      </c>
    </row>
    <row r="107" spans="2:10" ht="17.100000000000001" customHeight="1">
      <c r="B107" s="35" t="s">
        <v>9</v>
      </c>
      <c r="C107" s="171" t="s">
        <v>22</v>
      </c>
      <c r="D107" s="172"/>
      <c r="E107" s="172"/>
      <c r="F107" s="172"/>
      <c r="G107" s="172"/>
      <c r="H107" s="173"/>
      <c r="I107" s="40">
        <v>7.2999999999999995E-2</v>
      </c>
      <c r="J107" s="74">
        <f>J124*I107</f>
        <v>0</v>
      </c>
    </row>
    <row r="108" spans="2:10" ht="17.100000000000001" customHeight="1">
      <c r="B108" s="35" t="s">
        <v>10</v>
      </c>
      <c r="C108" s="171" t="s">
        <v>4</v>
      </c>
      <c r="D108" s="172"/>
      <c r="E108" s="172"/>
      <c r="F108" s="172"/>
      <c r="G108" s="172"/>
      <c r="H108" s="173"/>
      <c r="I108" s="40">
        <v>7.3999999999999996E-2</v>
      </c>
      <c r="J108" s="74">
        <f>(J124+J107)*I108</f>
        <v>0</v>
      </c>
    </row>
    <row r="109" spans="2:10" ht="17.100000000000001" customHeight="1">
      <c r="B109" s="35" t="s">
        <v>11</v>
      </c>
      <c r="C109" s="181" t="s">
        <v>46</v>
      </c>
      <c r="D109" s="182"/>
      <c r="E109" s="182"/>
      <c r="F109" s="182"/>
      <c r="G109" s="182"/>
      <c r="H109" s="183"/>
      <c r="I109" s="122">
        <v>8.3500000000000005E-2</v>
      </c>
      <c r="J109" s="77">
        <f>SUM(J110:J113)</f>
        <v>0</v>
      </c>
    </row>
    <row r="110" spans="2:10" ht="17.100000000000001" customHeight="1">
      <c r="B110" s="35" t="s">
        <v>47</v>
      </c>
      <c r="C110" s="171" t="s">
        <v>219</v>
      </c>
      <c r="D110" s="172"/>
      <c r="E110" s="172"/>
      <c r="F110" s="172"/>
      <c r="G110" s="172"/>
      <c r="H110" s="173"/>
      <c r="I110" s="122">
        <v>6.3500000000000001E-2</v>
      </c>
      <c r="J110" s="47">
        <f>((J124+J107+J108)*I110)/(1-I109)</f>
        <v>0</v>
      </c>
    </row>
    <row r="111" spans="2:10" ht="17.100000000000001" customHeight="1">
      <c r="B111" s="35" t="s">
        <v>48</v>
      </c>
      <c r="C111" s="171" t="s">
        <v>143</v>
      </c>
      <c r="D111" s="172"/>
      <c r="E111" s="172"/>
      <c r="F111" s="172"/>
      <c r="G111" s="172"/>
      <c r="H111" s="173"/>
      <c r="I111" s="37">
        <v>0</v>
      </c>
      <c r="J111" s="47">
        <f>((J124+J107+J108)*I111)/(1-I109)</f>
        <v>0</v>
      </c>
    </row>
    <row r="112" spans="2:10" ht="17.100000000000001" customHeight="1">
      <c r="B112" s="35" t="s">
        <v>145</v>
      </c>
      <c r="C112" s="171" t="s">
        <v>144</v>
      </c>
      <c r="D112" s="172"/>
      <c r="E112" s="172"/>
      <c r="F112" s="172"/>
      <c r="G112" s="172"/>
      <c r="H112" s="173"/>
      <c r="I112" s="37">
        <v>0.02</v>
      </c>
      <c r="J112" s="47">
        <f>((J124+J107+J108)*I112)/(1-I109)</f>
        <v>0</v>
      </c>
    </row>
    <row r="113" spans="2:12" ht="17.100000000000001" customHeight="1">
      <c r="B113" s="35" t="s">
        <v>146</v>
      </c>
      <c r="C113" s="171" t="s">
        <v>147</v>
      </c>
      <c r="D113" s="172"/>
      <c r="E113" s="172"/>
      <c r="F113" s="172"/>
      <c r="G113" s="172"/>
      <c r="H113" s="173"/>
      <c r="I113" s="37">
        <v>0</v>
      </c>
      <c r="J113" s="47">
        <f>((J124+J107+J108)*I113)/(1-I109)</f>
        <v>0</v>
      </c>
    </row>
    <row r="114" spans="2:12" ht="17.100000000000001" customHeight="1">
      <c r="B114" s="160" t="s">
        <v>161</v>
      </c>
      <c r="C114" s="161"/>
      <c r="D114" s="161"/>
      <c r="E114" s="161"/>
      <c r="F114" s="161"/>
      <c r="G114" s="161"/>
      <c r="H114" s="162"/>
      <c r="I114" s="123">
        <f>I107+I108+I109</f>
        <v>0.23049999999999998</v>
      </c>
      <c r="J114" s="75">
        <f>J107+J108+J109</f>
        <v>0</v>
      </c>
    </row>
    <row r="115" spans="2:12" ht="17.100000000000001" customHeight="1">
      <c r="B115" s="33"/>
      <c r="C115" s="174"/>
      <c r="D115" s="174"/>
      <c r="E115" s="174"/>
      <c r="F115" s="174"/>
      <c r="G115" s="174"/>
      <c r="H115" s="174"/>
      <c r="I115" s="174"/>
      <c r="J115" s="174"/>
    </row>
    <row r="116" spans="2:12" ht="17.100000000000001" customHeight="1">
      <c r="B116" s="33"/>
      <c r="C116" s="33"/>
      <c r="D116" s="33"/>
      <c r="E116" s="33"/>
      <c r="F116" s="33"/>
      <c r="G116" s="33"/>
      <c r="H116" s="33"/>
      <c r="I116" s="33"/>
      <c r="J116" s="39"/>
    </row>
    <row r="117" spans="2:12" ht="17.100000000000001" customHeight="1">
      <c r="B117" s="175" t="s">
        <v>82</v>
      </c>
      <c r="C117" s="176"/>
      <c r="D117" s="176"/>
      <c r="E117" s="176"/>
      <c r="F117" s="176"/>
      <c r="G117" s="176"/>
      <c r="H117" s="176"/>
      <c r="I117" s="176"/>
      <c r="J117" s="177"/>
      <c r="L117" s="25"/>
    </row>
    <row r="118" spans="2:12" ht="17.100000000000001" customHeight="1">
      <c r="B118" s="166" t="s">
        <v>23</v>
      </c>
      <c r="C118" s="167"/>
      <c r="D118" s="167"/>
      <c r="E118" s="167"/>
      <c r="F118" s="167"/>
      <c r="G118" s="167"/>
      <c r="H118" s="167"/>
      <c r="I118" s="168"/>
      <c r="J118" s="58" t="s">
        <v>87</v>
      </c>
    </row>
    <row r="119" spans="2:12" ht="17.100000000000001" customHeight="1">
      <c r="B119" s="30" t="s">
        <v>9</v>
      </c>
      <c r="C119" s="163" t="str">
        <f>B21</f>
        <v>MÓDULO 1 - COMPOSIÇÃO DA REMUNERAÇÃO</v>
      </c>
      <c r="D119" s="164"/>
      <c r="E119" s="164"/>
      <c r="F119" s="164"/>
      <c r="G119" s="164"/>
      <c r="H119" s="164"/>
      <c r="I119" s="165"/>
      <c r="J119" s="36">
        <f>J29</f>
        <v>0</v>
      </c>
    </row>
    <row r="120" spans="2:12" ht="17.100000000000001" customHeight="1">
      <c r="B120" s="30" t="s">
        <v>10</v>
      </c>
      <c r="C120" s="163" t="str">
        <f>B31</f>
        <v>MÓDULO 2 – ENCARGOS E BENEFÍCIOS ANUAIS, MENSAIS E DIÁRIOS</v>
      </c>
      <c r="D120" s="164"/>
      <c r="E120" s="164"/>
      <c r="F120" s="164"/>
      <c r="G120" s="164"/>
      <c r="H120" s="164"/>
      <c r="I120" s="165"/>
      <c r="J120" s="47">
        <f>J63</f>
        <v>0</v>
      </c>
    </row>
    <row r="121" spans="2:12" ht="17.100000000000001" customHeight="1">
      <c r="B121" s="30" t="s">
        <v>11</v>
      </c>
      <c r="C121" s="163" t="str">
        <f>B65</f>
        <v>MÓDULO 3 – PROVISÃO PARA RESCISÃO</v>
      </c>
      <c r="D121" s="164"/>
      <c r="E121" s="164"/>
      <c r="F121" s="164"/>
      <c r="G121" s="164"/>
      <c r="H121" s="164"/>
      <c r="I121" s="165"/>
      <c r="J121" s="47">
        <f>J73</f>
        <v>0</v>
      </c>
      <c r="L121" s="25"/>
    </row>
    <row r="122" spans="2:12" ht="17.100000000000001" customHeight="1">
      <c r="B122" s="32" t="s">
        <v>12</v>
      </c>
      <c r="C122" s="163" t="str">
        <f>B75</f>
        <v>MÓDULO 4 – CUSTO DE REPOSIÇÃO DO PROFISSIONAL AUSENTE</v>
      </c>
      <c r="D122" s="164"/>
      <c r="E122" s="164"/>
      <c r="F122" s="164"/>
      <c r="G122" s="164"/>
      <c r="H122" s="164"/>
      <c r="I122" s="165"/>
      <c r="J122" s="47">
        <f>J96</f>
        <v>0</v>
      </c>
      <c r="L122" s="25"/>
    </row>
    <row r="123" spans="2:12" ht="17.100000000000001" customHeight="1">
      <c r="B123" s="32" t="s">
        <v>13</v>
      </c>
      <c r="C123" s="163" t="str">
        <f>B98</f>
        <v>MÓDULO 5 – INSUMOS DIVERSOS</v>
      </c>
      <c r="D123" s="164"/>
      <c r="E123" s="164"/>
      <c r="F123" s="164"/>
      <c r="G123" s="164"/>
      <c r="H123" s="164"/>
      <c r="I123" s="165"/>
      <c r="J123" s="47">
        <f>J103</f>
        <v>0</v>
      </c>
    </row>
    <row r="124" spans="2:12" ht="17.100000000000001" customHeight="1">
      <c r="B124" s="35"/>
      <c r="C124" s="160" t="s">
        <v>83</v>
      </c>
      <c r="D124" s="161"/>
      <c r="E124" s="161"/>
      <c r="F124" s="161"/>
      <c r="G124" s="161"/>
      <c r="H124" s="161"/>
      <c r="I124" s="162"/>
      <c r="J124" s="49">
        <f>SUM(J119:J123)</f>
        <v>0</v>
      </c>
      <c r="L124" s="24"/>
    </row>
    <row r="125" spans="2:12" ht="17.100000000000001" customHeight="1">
      <c r="B125" s="32" t="s">
        <v>14</v>
      </c>
      <c r="C125" s="163" t="str">
        <f>B105</f>
        <v>MÓDULO 6 – CUSTOS INDIRETOS, TRIBUTOS E LUCRO</v>
      </c>
      <c r="D125" s="164"/>
      <c r="E125" s="164"/>
      <c r="F125" s="164"/>
      <c r="G125" s="164"/>
      <c r="H125" s="164"/>
      <c r="I125" s="165"/>
      <c r="J125" s="36">
        <f>J114</f>
        <v>0</v>
      </c>
    </row>
    <row r="126" spans="2:12" ht="17.100000000000001" customHeight="1">
      <c r="B126" s="166" t="s">
        <v>84</v>
      </c>
      <c r="C126" s="167"/>
      <c r="D126" s="167"/>
      <c r="E126" s="167"/>
      <c r="F126" s="167"/>
      <c r="G126" s="167"/>
      <c r="H126" s="167"/>
      <c r="I126" s="168"/>
      <c r="J126" s="79">
        <f>J124+J125</f>
        <v>0</v>
      </c>
      <c r="L126" s="62"/>
    </row>
    <row r="127" spans="2:12">
      <c r="J127" s="24"/>
    </row>
    <row r="128" spans="2:12" ht="13.5" hidden="1" thickBot="1">
      <c r="B128" s="6"/>
      <c r="C128" s="133" t="s">
        <v>25</v>
      </c>
      <c r="D128" s="133"/>
      <c r="E128" s="133"/>
      <c r="F128" s="133"/>
      <c r="G128" s="133"/>
      <c r="H128" s="133"/>
      <c r="I128" s="3"/>
      <c r="J128" s="3"/>
    </row>
    <row r="129" spans="2:10" ht="40.5" hidden="1" customHeight="1">
      <c r="B129" s="169" t="s">
        <v>27</v>
      </c>
      <c r="C129" s="170"/>
      <c r="D129" s="169" t="s">
        <v>28</v>
      </c>
      <c r="E129" s="170"/>
      <c r="F129" s="169" t="s">
        <v>30</v>
      </c>
      <c r="G129" s="170"/>
      <c r="H129" s="21" t="s">
        <v>29</v>
      </c>
      <c r="I129" s="22" t="s">
        <v>26</v>
      </c>
      <c r="J129" s="7" t="s">
        <v>0</v>
      </c>
    </row>
    <row r="130" spans="2:10" hidden="1">
      <c r="B130" s="155" t="s">
        <v>31</v>
      </c>
      <c r="C130" s="156"/>
      <c r="D130" s="157" t="s">
        <v>35</v>
      </c>
      <c r="E130" s="158"/>
      <c r="F130" s="159"/>
      <c r="G130" s="156"/>
      <c r="H130" s="11" t="s">
        <v>35</v>
      </c>
      <c r="I130" s="17"/>
      <c r="J130" s="14">
        <v>0</v>
      </c>
    </row>
    <row r="131" spans="2:10" hidden="1">
      <c r="B131" s="152" t="s">
        <v>32</v>
      </c>
      <c r="C131" s="147"/>
      <c r="D131" s="153" t="s">
        <v>35</v>
      </c>
      <c r="E131" s="154"/>
      <c r="F131" s="146"/>
      <c r="G131" s="147"/>
      <c r="H131" s="4" t="s">
        <v>35</v>
      </c>
      <c r="I131" s="18"/>
      <c r="J131" s="15">
        <v>0</v>
      </c>
    </row>
    <row r="132" spans="2:10" hidden="1">
      <c r="B132" s="152" t="s">
        <v>33</v>
      </c>
      <c r="C132" s="147"/>
      <c r="D132" s="153" t="s">
        <v>35</v>
      </c>
      <c r="E132" s="154"/>
      <c r="F132" s="146"/>
      <c r="G132" s="147"/>
      <c r="H132" s="4" t="s">
        <v>35</v>
      </c>
      <c r="I132" s="18"/>
      <c r="J132" s="15">
        <v>0</v>
      </c>
    </row>
    <row r="133" spans="2:10" hidden="1">
      <c r="B133" s="152" t="s">
        <v>34</v>
      </c>
      <c r="C133" s="147"/>
      <c r="D133" s="153" t="s">
        <v>35</v>
      </c>
      <c r="E133" s="154"/>
      <c r="F133" s="146"/>
      <c r="G133" s="147"/>
      <c r="H133" s="4" t="s">
        <v>35</v>
      </c>
      <c r="I133" s="18"/>
      <c r="J133" s="15">
        <v>0</v>
      </c>
    </row>
    <row r="134" spans="2:10" hidden="1">
      <c r="B134" s="144"/>
      <c r="C134" s="145"/>
      <c r="D134" s="146"/>
      <c r="E134" s="147"/>
      <c r="F134" s="146"/>
      <c r="G134" s="147"/>
      <c r="H134" s="12"/>
      <c r="I134" s="19"/>
      <c r="J134" s="15"/>
    </row>
    <row r="135" spans="2:10" ht="13.5" hidden="1" thickBot="1">
      <c r="B135" s="148"/>
      <c r="C135" s="149"/>
      <c r="D135" s="150"/>
      <c r="E135" s="151"/>
      <c r="F135" s="150"/>
      <c r="G135" s="151"/>
      <c r="H135" s="13"/>
      <c r="I135" s="20"/>
      <c r="J135" s="16"/>
    </row>
    <row r="136" spans="2:10" ht="13.5" hidden="1" thickBot="1">
      <c r="B136" s="130" t="s">
        <v>36</v>
      </c>
      <c r="C136" s="131"/>
      <c r="D136" s="131"/>
      <c r="E136" s="131"/>
      <c r="F136" s="131"/>
      <c r="G136" s="131"/>
      <c r="H136" s="131"/>
      <c r="I136" s="132"/>
      <c r="J136" s="5">
        <f>SUM(J134:J135)</f>
        <v>0</v>
      </c>
    </row>
    <row r="137" spans="2:10" hidden="1"/>
    <row r="138" spans="2:10" ht="13.5" hidden="1" thickBot="1">
      <c r="B138" s="6" t="s">
        <v>37</v>
      </c>
      <c r="C138" s="133" t="s">
        <v>38</v>
      </c>
      <c r="D138" s="133"/>
      <c r="E138" s="133"/>
      <c r="F138" s="133"/>
      <c r="G138" s="133"/>
      <c r="H138" s="133"/>
      <c r="I138" s="3"/>
      <c r="J138" s="3"/>
    </row>
    <row r="139" spans="2:10" ht="13.5" hidden="1" thickBot="1">
      <c r="B139" s="130" t="s">
        <v>39</v>
      </c>
      <c r="C139" s="131"/>
      <c r="D139" s="131"/>
      <c r="E139" s="131"/>
      <c r="F139" s="131"/>
      <c r="G139" s="131"/>
      <c r="H139" s="131"/>
      <c r="I139" s="131"/>
      <c r="J139" s="134"/>
    </row>
    <row r="140" spans="2:10" ht="13.5" hidden="1" thickBot="1">
      <c r="B140" s="23"/>
      <c r="C140" s="135" t="s">
        <v>40</v>
      </c>
      <c r="D140" s="136"/>
      <c r="E140" s="136"/>
      <c r="F140" s="136"/>
      <c r="G140" s="136"/>
      <c r="H140" s="136"/>
      <c r="I140" s="137"/>
      <c r="J140" s="7" t="s">
        <v>0</v>
      </c>
    </row>
    <row r="141" spans="2:10" hidden="1">
      <c r="B141" s="2" t="s">
        <v>9</v>
      </c>
      <c r="C141" s="138" t="s">
        <v>41</v>
      </c>
      <c r="D141" s="139"/>
      <c r="E141" s="139"/>
      <c r="F141" s="139"/>
      <c r="G141" s="139"/>
      <c r="H141" s="139"/>
      <c r="I141" s="140"/>
      <c r="J141" s="10">
        <f>J110</f>
        <v>0</v>
      </c>
    </row>
    <row r="142" spans="2:10" hidden="1">
      <c r="B142" s="8" t="s">
        <v>10</v>
      </c>
      <c r="C142" s="141" t="s">
        <v>42</v>
      </c>
      <c r="D142" s="142"/>
      <c r="E142" s="142"/>
      <c r="F142" s="142"/>
      <c r="G142" s="142"/>
      <c r="H142" s="142"/>
      <c r="I142" s="143"/>
      <c r="J142" s="9" t="e">
        <f>#REF!</f>
        <v>#REF!</v>
      </c>
    </row>
    <row r="143" spans="2:10" ht="13.5" hidden="1" thickBot="1">
      <c r="B143" s="8" t="s">
        <v>11</v>
      </c>
      <c r="C143" s="124" t="s">
        <v>43</v>
      </c>
      <c r="D143" s="125"/>
      <c r="E143" s="125"/>
      <c r="F143" s="125"/>
      <c r="G143" s="125"/>
      <c r="H143" s="125"/>
      <c r="I143" s="126"/>
      <c r="J143" s="9">
        <f>J114</f>
        <v>0</v>
      </c>
    </row>
    <row r="144" spans="2:10" ht="13.5" hidden="1" thickBot="1">
      <c r="B144" s="127" t="s">
        <v>19</v>
      </c>
      <c r="C144" s="128"/>
      <c r="D144" s="128"/>
      <c r="E144" s="128"/>
      <c r="F144" s="128"/>
      <c r="G144" s="128"/>
      <c r="H144" s="128"/>
      <c r="I144" s="129"/>
      <c r="J144" s="5" t="e">
        <f>SUM(J141:J143)</f>
        <v>#REF!</v>
      </c>
    </row>
    <row r="145" spans="2:3" hidden="1">
      <c r="B145" s="6" t="s">
        <v>18</v>
      </c>
      <c r="C145" t="s">
        <v>44</v>
      </c>
    </row>
    <row r="146" spans="2:3" hidden="1"/>
  </sheetData>
  <mergeCells count="136">
    <mergeCell ref="C8:I8"/>
    <mergeCell ref="C10:I10"/>
    <mergeCell ref="B13:J13"/>
    <mergeCell ref="C14:I14"/>
    <mergeCell ref="C15:I15"/>
    <mergeCell ref="C16:I16"/>
    <mergeCell ref="B1:J1"/>
    <mergeCell ref="B2:J2"/>
    <mergeCell ref="B4:J4"/>
    <mergeCell ref="C5:I5"/>
    <mergeCell ref="C6:I6"/>
    <mergeCell ref="C7:I7"/>
    <mergeCell ref="C9:I9"/>
    <mergeCell ref="C24:I24"/>
    <mergeCell ref="C25:I25"/>
    <mergeCell ref="C27:I27"/>
    <mergeCell ref="C28:I28"/>
    <mergeCell ref="B29:I29"/>
    <mergeCell ref="B31:J31"/>
    <mergeCell ref="C17:I17"/>
    <mergeCell ref="C18:I18"/>
    <mergeCell ref="C19:I19"/>
    <mergeCell ref="B20:J20"/>
    <mergeCell ref="B21:I21"/>
    <mergeCell ref="C22:I22"/>
    <mergeCell ref="C38:H38"/>
    <mergeCell ref="C39:H39"/>
    <mergeCell ref="C40:H40"/>
    <mergeCell ref="C41:H41"/>
    <mergeCell ref="C42:H42"/>
    <mergeCell ref="C43:H43"/>
    <mergeCell ref="B32:H32"/>
    <mergeCell ref="C33:H33"/>
    <mergeCell ref="C34:H34"/>
    <mergeCell ref="B35:H35"/>
    <mergeCell ref="B36:J36"/>
    <mergeCell ref="B37:H37"/>
    <mergeCell ref="C53:I53"/>
    <mergeCell ref="C56:I56"/>
    <mergeCell ref="B57:I57"/>
    <mergeCell ref="B58:J58"/>
    <mergeCell ref="B59:I59"/>
    <mergeCell ref="B64:J64"/>
    <mergeCell ref="C44:H44"/>
    <mergeCell ref="C45:H45"/>
    <mergeCell ref="B46:H46"/>
    <mergeCell ref="B47:J47"/>
    <mergeCell ref="B48:I48"/>
    <mergeCell ref="C52:I52"/>
    <mergeCell ref="C71:H71"/>
    <mergeCell ref="C72:H72"/>
    <mergeCell ref="B73:H73"/>
    <mergeCell ref="B74:J74"/>
    <mergeCell ref="B75:J75"/>
    <mergeCell ref="B76:H76"/>
    <mergeCell ref="B65:J65"/>
    <mergeCell ref="B66:H66"/>
    <mergeCell ref="C67:H67"/>
    <mergeCell ref="C68:H68"/>
    <mergeCell ref="C69:H69"/>
    <mergeCell ref="C70:H70"/>
    <mergeCell ref="B83:H83"/>
    <mergeCell ref="B85:D85"/>
    <mergeCell ref="C86:H86"/>
    <mergeCell ref="B87:H87"/>
    <mergeCell ref="B88:J88"/>
    <mergeCell ref="B89:I89"/>
    <mergeCell ref="C77:H77"/>
    <mergeCell ref="C78:H78"/>
    <mergeCell ref="C79:H79"/>
    <mergeCell ref="C80:H80"/>
    <mergeCell ref="C81:H81"/>
    <mergeCell ref="C82:H82"/>
    <mergeCell ref="C99:I99"/>
    <mergeCell ref="C100:I100"/>
    <mergeCell ref="C101:I101"/>
    <mergeCell ref="C102:I102"/>
    <mergeCell ref="B103:I103"/>
    <mergeCell ref="B104:J104"/>
    <mergeCell ref="B91:I91"/>
    <mergeCell ref="B92:J92"/>
    <mergeCell ref="B93:I93"/>
    <mergeCell ref="B96:I96"/>
    <mergeCell ref="B97:J97"/>
    <mergeCell ref="B98:I98"/>
    <mergeCell ref="C111:H111"/>
    <mergeCell ref="C112:H112"/>
    <mergeCell ref="C113:H113"/>
    <mergeCell ref="B114:H114"/>
    <mergeCell ref="C115:J115"/>
    <mergeCell ref="B117:J117"/>
    <mergeCell ref="B105:J105"/>
    <mergeCell ref="B106:H106"/>
    <mergeCell ref="C107:H107"/>
    <mergeCell ref="C108:H108"/>
    <mergeCell ref="C109:H109"/>
    <mergeCell ref="C110:H110"/>
    <mergeCell ref="C124:I124"/>
    <mergeCell ref="C125:I125"/>
    <mergeCell ref="B126:I126"/>
    <mergeCell ref="C128:H128"/>
    <mergeCell ref="B129:C129"/>
    <mergeCell ref="D129:E129"/>
    <mergeCell ref="F129:G129"/>
    <mergeCell ref="B118:I118"/>
    <mergeCell ref="C119:I119"/>
    <mergeCell ref="C120:I120"/>
    <mergeCell ref="C121:I121"/>
    <mergeCell ref="C122:I122"/>
    <mergeCell ref="C123:I123"/>
    <mergeCell ref="B132:C132"/>
    <mergeCell ref="D132:E132"/>
    <mergeCell ref="F132:G132"/>
    <mergeCell ref="B133:C133"/>
    <mergeCell ref="D133:E133"/>
    <mergeCell ref="F133:G133"/>
    <mergeCell ref="B130:C130"/>
    <mergeCell ref="D130:E130"/>
    <mergeCell ref="F130:G130"/>
    <mergeCell ref="B131:C131"/>
    <mergeCell ref="D131:E131"/>
    <mergeCell ref="F131:G131"/>
    <mergeCell ref="C143:I143"/>
    <mergeCell ref="B144:I144"/>
    <mergeCell ref="B136:I136"/>
    <mergeCell ref="C138:H138"/>
    <mergeCell ref="B139:J139"/>
    <mergeCell ref="C140:I140"/>
    <mergeCell ref="C141:I141"/>
    <mergeCell ref="C142:I142"/>
    <mergeCell ref="B134:C134"/>
    <mergeCell ref="D134:E134"/>
    <mergeCell ref="F134:G134"/>
    <mergeCell ref="B135:C135"/>
    <mergeCell ref="D135:E135"/>
    <mergeCell ref="F135:G135"/>
  </mergeCells>
  <pageMargins left="0.39370078740157483" right="0.19685039370078741" top="0.59055118110236227" bottom="0.39370078740157483" header="0.15748031496062992" footer="0.15748031496062992"/>
  <pageSetup paperSize="9" scale="80" firstPageNumber="0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E10"/>
  <sheetViews>
    <sheetView showGridLines="0" topLeftCell="A3" workbookViewId="0">
      <selection activeCell="C9" sqref="C9"/>
    </sheetView>
  </sheetViews>
  <sheetFormatPr defaultColWidth="11.42578125" defaultRowHeight="12.75"/>
  <cols>
    <col min="2" max="2" width="25.85546875" customWidth="1"/>
    <col min="3" max="5" width="14.85546875" customWidth="1"/>
  </cols>
  <sheetData>
    <row r="2" spans="2:5" ht="25.5">
      <c r="B2" s="63" t="s">
        <v>134</v>
      </c>
      <c r="C2" s="35" t="s">
        <v>97</v>
      </c>
      <c r="D2" s="64" t="s">
        <v>98</v>
      </c>
      <c r="E2" s="35" t="s">
        <v>100</v>
      </c>
    </row>
    <row r="3" spans="2:5" ht="33" customHeight="1">
      <c r="B3" s="65" t="s">
        <v>133</v>
      </c>
      <c r="C3" s="48"/>
      <c r="D3" s="32">
        <v>4</v>
      </c>
      <c r="E3" s="48">
        <f>C3*D3</f>
        <v>0</v>
      </c>
    </row>
    <row r="4" spans="2:5" ht="45" customHeight="1">
      <c r="B4" s="65" t="s">
        <v>135</v>
      </c>
      <c r="C4" s="48"/>
      <c r="D4" s="32">
        <v>4</v>
      </c>
      <c r="E4" s="48">
        <f t="shared" ref="E4:E9" si="0">C4*D4</f>
        <v>0</v>
      </c>
    </row>
    <row r="5" spans="2:5" ht="45" customHeight="1">
      <c r="B5" s="65" t="s">
        <v>136</v>
      </c>
      <c r="C5" s="48"/>
      <c r="D5" s="32">
        <v>4</v>
      </c>
      <c r="E5" s="48">
        <f t="shared" si="0"/>
        <v>0</v>
      </c>
    </row>
    <row r="6" spans="2:5" ht="33" customHeight="1">
      <c r="B6" s="65" t="s">
        <v>137</v>
      </c>
      <c r="C6" s="48"/>
      <c r="D6" s="32">
        <v>4</v>
      </c>
      <c r="E6" s="48">
        <f t="shared" si="0"/>
        <v>0</v>
      </c>
    </row>
    <row r="7" spans="2:5" ht="45" customHeight="1">
      <c r="B7" s="65" t="s">
        <v>138</v>
      </c>
      <c r="C7" s="48"/>
      <c r="D7" s="32">
        <v>2</v>
      </c>
      <c r="E7" s="48">
        <f t="shared" si="0"/>
        <v>0</v>
      </c>
    </row>
    <row r="8" spans="2:5" ht="33" customHeight="1">
      <c r="B8" s="66" t="s">
        <v>139</v>
      </c>
      <c r="C8" s="48"/>
      <c r="D8" s="32">
        <v>2</v>
      </c>
      <c r="E8" s="48">
        <f t="shared" si="0"/>
        <v>0</v>
      </c>
    </row>
    <row r="9" spans="2:5" ht="33" customHeight="1">
      <c r="B9" s="66" t="s">
        <v>140</v>
      </c>
      <c r="C9" s="48"/>
      <c r="D9" s="32">
        <v>2</v>
      </c>
      <c r="E9" s="48">
        <f t="shared" si="0"/>
        <v>0</v>
      </c>
    </row>
    <row r="10" spans="2:5" ht="24.95" customHeight="1">
      <c r="B10" s="217" t="s">
        <v>99</v>
      </c>
      <c r="C10" s="217"/>
      <c r="D10" s="217"/>
      <c r="E10" s="67">
        <f>SUM(E3:E9)</f>
        <v>0</v>
      </c>
    </row>
  </sheetData>
  <mergeCells count="1">
    <mergeCell ref="B10:D10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B89583-C8F7-4A81-9C1E-71C60EB53A6E}">
  <sheetPr>
    <tabColor indexed="13"/>
  </sheetPr>
  <dimension ref="A1:M146"/>
  <sheetViews>
    <sheetView showGridLines="0" zoomScale="118" zoomScaleNormal="118" zoomScalePageLayoutView="118" workbookViewId="0"/>
  </sheetViews>
  <sheetFormatPr defaultColWidth="8.85546875" defaultRowHeight="12.75"/>
  <cols>
    <col min="2" max="2" width="7.7109375" customWidth="1"/>
    <col min="6" max="6" width="10.85546875" bestFit="1" customWidth="1"/>
    <col min="8" max="8" width="47" customWidth="1"/>
    <col min="9" max="9" width="16.85546875" customWidth="1"/>
    <col min="10" max="10" width="14.42578125" customWidth="1"/>
    <col min="11" max="11" width="5" customWidth="1"/>
    <col min="12" max="12" width="17" customWidth="1"/>
    <col min="13" max="13" width="15.85546875" customWidth="1"/>
    <col min="14" max="14" width="9.42578125" bestFit="1" customWidth="1"/>
  </cols>
  <sheetData>
    <row r="1" spans="2:10">
      <c r="B1" s="215"/>
      <c r="C1" s="215"/>
      <c r="D1" s="215"/>
      <c r="E1" s="215"/>
      <c r="F1" s="215"/>
      <c r="G1" s="215"/>
      <c r="H1" s="215"/>
      <c r="I1" s="215"/>
      <c r="J1" s="215"/>
    </row>
    <row r="2" spans="2:10">
      <c r="B2" s="216"/>
      <c r="C2" s="216"/>
      <c r="D2" s="216"/>
      <c r="E2" s="216"/>
      <c r="F2" s="216"/>
      <c r="G2" s="216"/>
      <c r="H2" s="216"/>
      <c r="I2" s="216"/>
      <c r="J2" s="216"/>
    </row>
    <row r="3" spans="2:10">
      <c r="B3" s="1"/>
      <c r="C3" s="1"/>
      <c r="D3" s="1"/>
      <c r="E3" s="1"/>
      <c r="F3" s="1"/>
      <c r="G3" s="1"/>
      <c r="H3" s="1"/>
      <c r="I3" s="1"/>
      <c r="J3" s="1"/>
    </row>
    <row r="4" spans="2:10" ht="17.100000000000001" customHeight="1">
      <c r="B4" s="212" t="s">
        <v>154</v>
      </c>
      <c r="C4" s="213"/>
      <c r="D4" s="213"/>
      <c r="E4" s="213"/>
      <c r="F4" s="213"/>
      <c r="G4" s="213"/>
      <c r="H4" s="213"/>
      <c r="I4" s="213"/>
      <c r="J4" s="214"/>
    </row>
    <row r="5" spans="2:10" ht="17.100000000000001" customHeight="1">
      <c r="B5" s="30" t="s">
        <v>9</v>
      </c>
      <c r="C5" s="171" t="s">
        <v>153</v>
      </c>
      <c r="D5" s="172"/>
      <c r="E5" s="172"/>
      <c r="F5" s="172"/>
      <c r="G5" s="172"/>
      <c r="H5" s="172"/>
      <c r="I5" s="173"/>
      <c r="J5" s="31"/>
    </row>
    <row r="6" spans="2:10" ht="17.100000000000001" customHeight="1">
      <c r="B6" s="30" t="s">
        <v>10</v>
      </c>
      <c r="C6" s="171" t="s">
        <v>152</v>
      </c>
      <c r="D6" s="172"/>
      <c r="E6" s="172"/>
      <c r="F6" s="172"/>
      <c r="G6" s="172"/>
      <c r="H6" s="172"/>
      <c r="I6" s="173"/>
      <c r="J6" s="32" t="s">
        <v>209</v>
      </c>
    </row>
    <row r="7" spans="2:10" ht="17.100000000000001" customHeight="1">
      <c r="B7" s="30" t="s">
        <v>11</v>
      </c>
      <c r="C7" s="171" t="s">
        <v>151</v>
      </c>
      <c r="D7" s="172"/>
      <c r="E7" s="172"/>
      <c r="F7" s="172"/>
      <c r="G7" s="172"/>
      <c r="H7" s="172"/>
      <c r="I7" s="173"/>
      <c r="J7" s="32" t="s">
        <v>156</v>
      </c>
    </row>
    <row r="8" spans="2:10" ht="17.100000000000001" customHeight="1">
      <c r="B8" s="32" t="s">
        <v>12</v>
      </c>
      <c r="C8" s="171" t="s">
        <v>150</v>
      </c>
      <c r="D8" s="172"/>
      <c r="E8" s="172"/>
      <c r="F8" s="172"/>
      <c r="G8" s="172"/>
      <c r="H8" s="172"/>
      <c r="I8" s="173"/>
      <c r="J8" s="32" t="s">
        <v>157</v>
      </c>
    </row>
    <row r="9" spans="2:10" ht="17.100000000000001" customHeight="1">
      <c r="B9" s="32" t="s">
        <v>13</v>
      </c>
      <c r="C9" s="171" t="s">
        <v>149</v>
      </c>
      <c r="D9" s="172"/>
      <c r="E9" s="172"/>
      <c r="F9" s="172"/>
      <c r="G9" s="172"/>
      <c r="H9" s="172"/>
      <c r="I9" s="173"/>
      <c r="J9" s="32">
        <v>24</v>
      </c>
    </row>
    <row r="10" spans="2:10" ht="17.100000000000001" customHeight="1">
      <c r="B10" s="32" t="s">
        <v>14</v>
      </c>
      <c r="C10" s="171" t="s">
        <v>201</v>
      </c>
      <c r="D10" s="172"/>
      <c r="E10" s="172"/>
      <c r="F10" s="172"/>
      <c r="G10" s="172"/>
      <c r="H10" s="172"/>
      <c r="I10" s="173"/>
      <c r="J10" s="30">
        <v>4</v>
      </c>
    </row>
    <row r="11" spans="2:10" ht="17.100000000000001" customHeight="1">
      <c r="B11" s="33"/>
      <c r="C11" s="34"/>
      <c r="D11" s="34"/>
      <c r="E11" s="34"/>
      <c r="F11" s="34"/>
      <c r="G11" s="34"/>
      <c r="H11" s="34"/>
      <c r="I11" s="33"/>
      <c r="J11" s="33"/>
    </row>
    <row r="12" spans="2:10" ht="17.100000000000001" customHeight="1">
      <c r="B12" s="33"/>
      <c r="C12" s="34"/>
      <c r="D12" s="34"/>
      <c r="E12" s="34"/>
      <c r="F12" s="34"/>
      <c r="G12" s="34"/>
      <c r="H12" s="34"/>
      <c r="I12" s="33"/>
      <c r="J12" s="33"/>
    </row>
    <row r="13" spans="2:10" ht="17.100000000000001" customHeight="1">
      <c r="B13" s="212" t="s">
        <v>49</v>
      </c>
      <c r="C13" s="213"/>
      <c r="D13" s="213"/>
      <c r="E13" s="213"/>
      <c r="F13" s="213"/>
      <c r="G13" s="213"/>
      <c r="H13" s="213"/>
      <c r="I13" s="213"/>
      <c r="J13" s="214"/>
    </row>
    <row r="14" spans="2:10" ht="17.100000000000001" customHeight="1">
      <c r="B14" s="30">
        <v>1</v>
      </c>
      <c r="C14" s="163" t="s">
        <v>8</v>
      </c>
      <c r="D14" s="164"/>
      <c r="E14" s="164"/>
      <c r="F14" s="164"/>
      <c r="G14" s="164"/>
      <c r="H14" s="164"/>
      <c r="I14" s="165"/>
      <c r="J14" s="32" t="s">
        <v>210</v>
      </c>
    </row>
    <row r="15" spans="2:10" ht="17.100000000000001" customHeight="1">
      <c r="B15" s="30">
        <v>2</v>
      </c>
      <c r="C15" s="171" t="s">
        <v>50</v>
      </c>
      <c r="D15" s="172"/>
      <c r="E15" s="172"/>
      <c r="F15" s="172"/>
      <c r="G15" s="172"/>
      <c r="H15" s="172"/>
      <c r="I15" s="173"/>
      <c r="J15" s="35" t="s">
        <v>166</v>
      </c>
    </row>
    <row r="16" spans="2:10" ht="17.100000000000001" customHeight="1">
      <c r="B16" s="30">
        <v>3</v>
      </c>
      <c r="C16" s="163" t="s">
        <v>7</v>
      </c>
      <c r="D16" s="164"/>
      <c r="E16" s="164"/>
      <c r="F16" s="164"/>
      <c r="G16" s="164"/>
      <c r="H16" s="164"/>
      <c r="I16" s="165"/>
      <c r="J16" s="102"/>
    </row>
    <row r="17" spans="2:10" ht="17.100000000000001" customHeight="1">
      <c r="B17" s="30">
        <v>4</v>
      </c>
      <c r="C17" s="163" t="s">
        <v>6</v>
      </c>
      <c r="D17" s="164"/>
      <c r="E17" s="164"/>
      <c r="F17" s="164"/>
      <c r="G17" s="164"/>
      <c r="H17" s="164"/>
      <c r="I17" s="165"/>
      <c r="J17" s="35" t="s">
        <v>210</v>
      </c>
    </row>
    <row r="18" spans="2:10" ht="17.100000000000001" customHeight="1">
      <c r="B18" s="30">
        <v>5</v>
      </c>
      <c r="C18" s="171" t="s">
        <v>5</v>
      </c>
      <c r="D18" s="164"/>
      <c r="E18" s="164"/>
      <c r="F18" s="164"/>
      <c r="G18" s="164"/>
      <c r="H18" s="164"/>
      <c r="I18" s="165"/>
      <c r="J18" s="32" t="s">
        <v>158</v>
      </c>
    </row>
    <row r="19" spans="2:10" ht="17.100000000000001" customHeight="1">
      <c r="B19" s="30">
        <v>6</v>
      </c>
      <c r="C19" s="171" t="s">
        <v>160</v>
      </c>
      <c r="D19" s="164"/>
      <c r="E19" s="164"/>
      <c r="F19" s="164"/>
      <c r="G19" s="164"/>
      <c r="H19" s="164"/>
      <c r="I19" s="165"/>
      <c r="J19" s="115" t="s">
        <v>159</v>
      </c>
    </row>
    <row r="20" spans="2:10" ht="17.100000000000001" customHeight="1">
      <c r="B20" s="167" t="s">
        <v>103</v>
      </c>
      <c r="C20" s="209"/>
      <c r="D20" s="209"/>
      <c r="E20" s="209"/>
      <c r="F20" s="209"/>
      <c r="G20" s="209"/>
      <c r="H20" s="209"/>
      <c r="I20" s="209"/>
      <c r="J20" s="209"/>
    </row>
    <row r="21" spans="2:10" ht="17.100000000000001" customHeight="1">
      <c r="B21" s="210" t="s">
        <v>24</v>
      </c>
      <c r="C21" s="184"/>
      <c r="D21" s="184"/>
      <c r="E21" s="184"/>
      <c r="F21" s="184"/>
      <c r="G21" s="184"/>
      <c r="H21" s="184"/>
      <c r="I21" s="211"/>
      <c r="J21" s="98" t="s">
        <v>87</v>
      </c>
    </row>
    <row r="22" spans="2:10" ht="17.100000000000001" customHeight="1">
      <c r="B22" s="99" t="s">
        <v>9</v>
      </c>
      <c r="C22" s="206" t="s">
        <v>45</v>
      </c>
      <c r="D22" s="207"/>
      <c r="E22" s="207"/>
      <c r="F22" s="207"/>
      <c r="G22" s="207"/>
      <c r="H22" s="207"/>
      <c r="I22" s="208"/>
      <c r="J22" s="102"/>
    </row>
    <row r="23" spans="2:10" ht="17.100000000000001" customHeight="1">
      <c r="B23" s="99" t="s">
        <v>10</v>
      </c>
      <c r="C23" s="100" t="s">
        <v>51</v>
      </c>
      <c r="D23" s="101"/>
      <c r="E23" s="101"/>
      <c r="F23" s="101"/>
      <c r="G23" s="101"/>
      <c r="H23" s="101"/>
      <c r="I23" s="103">
        <v>0.3</v>
      </c>
      <c r="J23" s="104">
        <f>J22*I23</f>
        <v>0</v>
      </c>
    </row>
    <row r="24" spans="2:10" ht="17.100000000000001" customHeight="1">
      <c r="B24" s="99" t="s">
        <v>11</v>
      </c>
      <c r="C24" s="206" t="s">
        <v>52</v>
      </c>
      <c r="D24" s="207"/>
      <c r="E24" s="207"/>
      <c r="F24" s="207"/>
      <c r="G24" s="207"/>
      <c r="H24" s="207"/>
      <c r="I24" s="208"/>
      <c r="J24" s="104"/>
    </row>
    <row r="25" spans="2:10" ht="17.100000000000001" customHeight="1">
      <c r="B25" s="99" t="s">
        <v>12</v>
      </c>
      <c r="C25" s="206" t="s">
        <v>1</v>
      </c>
      <c r="D25" s="207"/>
      <c r="E25" s="207"/>
      <c r="F25" s="207"/>
      <c r="G25" s="207"/>
      <c r="H25" s="207"/>
      <c r="I25" s="208"/>
      <c r="J25" s="104"/>
    </row>
    <row r="26" spans="2:10" ht="17.100000000000001" customHeight="1">
      <c r="B26" s="99" t="s">
        <v>13</v>
      </c>
      <c r="C26" s="100" t="s">
        <v>53</v>
      </c>
      <c r="D26" s="101"/>
      <c r="E26" s="101"/>
      <c r="F26" s="101"/>
      <c r="G26" s="101"/>
      <c r="H26" s="101"/>
      <c r="I26" s="91"/>
      <c r="J26" s="104"/>
    </row>
    <row r="27" spans="2:10" ht="17.100000000000001" customHeight="1">
      <c r="B27" s="99" t="s">
        <v>14</v>
      </c>
      <c r="C27" s="206" t="s">
        <v>104</v>
      </c>
      <c r="D27" s="207"/>
      <c r="E27" s="207"/>
      <c r="F27" s="207"/>
      <c r="G27" s="207"/>
      <c r="H27" s="207"/>
      <c r="I27" s="208"/>
      <c r="J27" s="104"/>
    </row>
    <row r="28" spans="2:10" ht="17.100000000000001" customHeight="1">
      <c r="B28" s="99" t="s">
        <v>15</v>
      </c>
      <c r="C28" s="206" t="s">
        <v>164</v>
      </c>
      <c r="D28" s="207"/>
      <c r="E28" s="207"/>
      <c r="F28" s="207"/>
      <c r="G28" s="207"/>
      <c r="H28" s="207"/>
      <c r="I28" s="208"/>
      <c r="J28" s="104"/>
    </row>
    <row r="29" spans="2:10" ht="17.100000000000001" customHeight="1">
      <c r="B29" s="160" t="s">
        <v>102</v>
      </c>
      <c r="C29" s="161"/>
      <c r="D29" s="161"/>
      <c r="E29" s="161"/>
      <c r="F29" s="161"/>
      <c r="G29" s="161"/>
      <c r="H29" s="161"/>
      <c r="I29" s="162"/>
      <c r="J29" s="78">
        <f>SUM(J22:J27)</f>
        <v>0</v>
      </c>
    </row>
    <row r="30" spans="2:10" ht="17.100000000000001" customHeight="1">
      <c r="B30" s="38"/>
      <c r="C30" s="76" t="s">
        <v>105</v>
      </c>
      <c r="D30" s="38"/>
      <c r="E30" s="38"/>
      <c r="F30" s="38"/>
      <c r="G30" s="38"/>
      <c r="H30" s="38"/>
      <c r="I30" s="38"/>
      <c r="J30" s="39"/>
    </row>
    <row r="31" spans="2:10" ht="17.100000000000001" customHeight="1">
      <c r="B31" s="178" t="s">
        <v>54</v>
      </c>
      <c r="C31" s="179"/>
      <c r="D31" s="179"/>
      <c r="E31" s="179"/>
      <c r="F31" s="179"/>
      <c r="G31" s="179"/>
      <c r="H31" s="179"/>
      <c r="I31" s="179"/>
      <c r="J31" s="180"/>
    </row>
    <row r="32" spans="2:10" ht="17.100000000000001" customHeight="1">
      <c r="B32" s="166" t="s">
        <v>88</v>
      </c>
      <c r="C32" s="167"/>
      <c r="D32" s="167"/>
      <c r="E32" s="167"/>
      <c r="F32" s="167"/>
      <c r="G32" s="167"/>
      <c r="H32" s="168"/>
      <c r="I32" s="35" t="s">
        <v>2</v>
      </c>
      <c r="J32" s="32" t="s">
        <v>87</v>
      </c>
    </row>
    <row r="33" spans="2:13" ht="17.100000000000001" customHeight="1">
      <c r="B33" s="35" t="s">
        <v>9</v>
      </c>
      <c r="C33" s="171" t="s">
        <v>56</v>
      </c>
      <c r="D33" s="172"/>
      <c r="E33" s="172"/>
      <c r="F33" s="172"/>
      <c r="G33" s="172"/>
      <c r="H33" s="173"/>
      <c r="I33" s="40">
        <v>8.3299999999999999E-2</v>
      </c>
      <c r="J33" s="36">
        <f>$J$29*I33</f>
        <v>0</v>
      </c>
    </row>
    <row r="34" spans="2:13" ht="17.100000000000001" customHeight="1">
      <c r="B34" s="35" t="s">
        <v>10</v>
      </c>
      <c r="C34" s="171" t="s">
        <v>85</v>
      </c>
      <c r="D34" s="172"/>
      <c r="E34" s="172"/>
      <c r="F34" s="172"/>
      <c r="G34" s="172"/>
      <c r="H34" s="173"/>
      <c r="I34" s="41">
        <v>0.1111</v>
      </c>
      <c r="J34" s="36">
        <f>$J$29*I34</f>
        <v>0</v>
      </c>
    </row>
    <row r="35" spans="2:13" ht="17.100000000000001" customHeight="1">
      <c r="B35" s="203" t="s">
        <v>101</v>
      </c>
      <c r="C35" s="204"/>
      <c r="D35" s="204"/>
      <c r="E35" s="204"/>
      <c r="F35" s="204"/>
      <c r="G35" s="204"/>
      <c r="H35" s="205"/>
      <c r="I35" s="120">
        <f>SUM(I33:I34)</f>
        <v>0.19440000000000002</v>
      </c>
      <c r="J35" s="79">
        <f>SUM(J33:J34)</f>
        <v>0</v>
      </c>
    </row>
    <row r="36" spans="2:13" ht="17.100000000000001" customHeight="1">
      <c r="B36" s="184"/>
      <c r="C36" s="184"/>
      <c r="D36" s="184"/>
      <c r="E36" s="184"/>
      <c r="F36" s="184"/>
      <c r="G36" s="184"/>
      <c r="H36" s="184"/>
      <c r="I36" s="184"/>
      <c r="J36" s="184"/>
    </row>
    <row r="37" spans="2:13" ht="17.100000000000001" customHeight="1">
      <c r="B37" s="166" t="s">
        <v>66</v>
      </c>
      <c r="C37" s="167"/>
      <c r="D37" s="167"/>
      <c r="E37" s="167"/>
      <c r="F37" s="167"/>
      <c r="G37" s="167"/>
      <c r="H37" s="168"/>
      <c r="I37" s="35" t="s">
        <v>2</v>
      </c>
      <c r="J37" s="35" t="s">
        <v>87</v>
      </c>
      <c r="L37" s="28"/>
      <c r="M37" s="27"/>
    </row>
    <row r="38" spans="2:13" ht="17.100000000000001" customHeight="1">
      <c r="B38" s="51" t="s">
        <v>9</v>
      </c>
      <c r="C38" s="171" t="s">
        <v>59</v>
      </c>
      <c r="D38" s="172"/>
      <c r="E38" s="172"/>
      <c r="F38" s="172"/>
      <c r="G38" s="172"/>
      <c r="H38" s="173"/>
      <c r="I38" s="56">
        <v>0.1</v>
      </c>
      <c r="J38" s="57">
        <f>$J$29*I38</f>
        <v>0</v>
      </c>
      <c r="L38" s="29"/>
      <c r="M38" s="27"/>
    </row>
    <row r="39" spans="2:13" ht="17.100000000000001" customHeight="1">
      <c r="B39" s="35" t="s">
        <v>10</v>
      </c>
      <c r="C39" s="171" t="s">
        <v>60</v>
      </c>
      <c r="D39" s="172"/>
      <c r="E39" s="172"/>
      <c r="F39" s="172"/>
      <c r="G39" s="172"/>
      <c r="H39" s="173"/>
      <c r="I39" s="40">
        <v>2.5000000000000001E-2</v>
      </c>
      <c r="J39" s="57">
        <f t="shared" ref="J39:J45" si="0">$J$29*I39</f>
        <v>0</v>
      </c>
      <c r="L39" s="28"/>
    </row>
    <row r="40" spans="2:13" ht="17.100000000000001" customHeight="1">
      <c r="B40" s="35" t="s">
        <v>11</v>
      </c>
      <c r="C40" s="171" t="s">
        <v>61</v>
      </c>
      <c r="D40" s="172"/>
      <c r="E40" s="172"/>
      <c r="F40" s="172"/>
      <c r="G40" s="172"/>
      <c r="H40" s="173"/>
      <c r="I40" s="40">
        <v>0.03</v>
      </c>
      <c r="J40" s="57">
        <f t="shared" si="0"/>
        <v>0</v>
      </c>
      <c r="L40" s="28"/>
    </row>
    <row r="41" spans="2:13" ht="17.100000000000001" customHeight="1">
      <c r="B41" s="35" t="s">
        <v>12</v>
      </c>
      <c r="C41" s="171" t="s">
        <v>58</v>
      </c>
      <c r="D41" s="172"/>
      <c r="E41" s="172"/>
      <c r="F41" s="172"/>
      <c r="G41" s="172"/>
      <c r="H41" s="173"/>
      <c r="I41" s="40">
        <v>1.4999999999999999E-2</v>
      </c>
      <c r="J41" s="57">
        <f t="shared" si="0"/>
        <v>0</v>
      </c>
    </row>
    <row r="42" spans="2:13" ht="17.100000000000001" customHeight="1">
      <c r="B42" s="35" t="s">
        <v>13</v>
      </c>
      <c r="C42" s="171" t="s">
        <v>62</v>
      </c>
      <c r="D42" s="172"/>
      <c r="E42" s="172"/>
      <c r="F42" s="172"/>
      <c r="G42" s="172"/>
      <c r="H42" s="173"/>
      <c r="I42" s="40">
        <v>0.01</v>
      </c>
      <c r="J42" s="57">
        <f t="shared" si="0"/>
        <v>0</v>
      </c>
    </row>
    <row r="43" spans="2:13" ht="17.100000000000001" customHeight="1">
      <c r="B43" s="35" t="s">
        <v>14</v>
      </c>
      <c r="C43" s="171" t="s">
        <v>63</v>
      </c>
      <c r="D43" s="172"/>
      <c r="E43" s="172"/>
      <c r="F43" s="172"/>
      <c r="G43" s="172"/>
      <c r="H43" s="173"/>
      <c r="I43" s="40">
        <v>6.0000000000000001E-3</v>
      </c>
      <c r="J43" s="57">
        <f t="shared" si="0"/>
        <v>0</v>
      </c>
    </row>
    <row r="44" spans="2:13" ht="17.100000000000001" customHeight="1">
      <c r="B44" s="35" t="s">
        <v>15</v>
      </c>
      <c r="C44" s="171" t="s">
        <v>64</v>
      </c>
      <c r="D44" s="172"/>
      <c r="E44" s="172"/>
      <c r="F44" s="172"/>
      <c r="G44" s="172"/>
      <c r="H44" s="173"/>
      <c r="I44" s="40">
        <v>2E-3</v>
      </c>
      <c r="J44" s="57">
        <f t="shared" si="0"/>
        <v>0</v>
      </c>
    </row>
    <row r="45" spans="2:13" ht="17.100000000000001" customHeight="1">
      <c r="B45" s="52" t="s">
        <v>16</v>
      </c>
      <c r="C45" s="171" t="s">
        <v>65</v>
      </c>
      <c r="D45" s="172"/>
      <c r="E45" s="172"/>
      <c r="F45" s="172"/>
      <c r="G45" s="172"/>
      <c r="H45" s="173"/>
      <c r="I45" s="55">
        <v>0.08</v>
      </c>
      <c r="J45" s="57">
        <f t="shared" si="0"/>
        <v>0</v>
      </c>
    </row>
    <row r="46" spans="2:13" ht="17.100000000000001" customHeight="1">
      <c r="B46" s="188" t="s">
        <v>106</v>
      </c>
      <c r="C46" s="189"/>
      <c r="D46" s="189"/>
      <c r="E46" s="189"/>
      <c r="F46" s="189"/>
      <c r="G46" s="189"/>
      <c r="H46" s="190"/>
      <c r="I46" s="120">
        <f>SUM(I38:I45)</f>
        <v>0.26800000000000002</v>
      </c>
      <c r="J46" s="79">
        <f>SUM(J38:J45)</f>
        <v>0</v>
      </c>
      <c r="L46" s="26"/>
    </row>
    <row r="47" spans="2:13" ht="17.100000000000001" customHeight="1">
      <c r="B47" s="184"/>
      <c r="C47" s="184"/>
      <c r="D47" s="184"/>
      <c r="E47" s="184"/>
      <c r="F47" s="184"/>
      <c r="G47" s="184"/>
      <c r="H47" s="184"/>
      <c r="I47" s="184"/>
      <c r="J47" s="184"/>
    </row>
    <row r="48" spans="2:13" ht="17.100000000000001" customHeight="1">
      <c r="B48" s="200" t="s">
        <v>67</v>
      </c>
      <c r="C48" s="201"/>
      <c r="D48" s="201"/>
      <c r="E48" s="201"/>
      <c r="F48" s="201"/>
      <c r="G48" s="201"/>
      <c r="H48" s="201"/>
      <c r="I48" s="202"/>
      <c r="J48" s="81" t="s">
        <v>87</v>
      </c>
    </row>
    <row r="49" spans="1:10" ht="17.100000000000001" customHeight="1">
      <c r="B49" s="51" t="s">
        <v>9</v>
      </c>
      <c r="C49" s="68" t="s">
        <v>112</v>
      </c>
      <c r="D49" s="69"/>
      <c r="E49" s="69"/>
      <c r="F49" s="69"/>
      <c r="G49" s="69"/>
      <c r="H49" s="69"/>
      <c r="I49" s="82"/>
      <c r="J49" s="57">
        <f>ROUND(((I49*1)*21),2)</f>
        <v>0</v>
      </c>
    </row>
    <row r="50" spans="1:10" ht="17.100000000000001" customHeight="1">
      <c r="B50" s="51" t="s">
        <v>110</v>
      </c>
      <c r="C50" s="68" t="s">
        <v>111</v>
      </c>
      <c r="D50" s="69"/>
      <c r="E50" s="69"/>
      <c r="F50" s="69"/>
      <c r="G50" s="69"/>
      <c r="H50" s="69"/>
      <c r="I50" s="73">
        <v>0.06</v>
      </c>
      <c r="J50" s="57">
        <f>-ROUND((J22*6%),2)</f>
        <v>0</v>
      </c>
    </row>
    <row r="51" spans="1:10" ht="17.100000000000001" customHeight="1">
      <c r="B51" s="35" t="s">
        <v>10</v>
      </c>
      <c r="C51" s="83" t="s">
        <v>115</v>
      </c>
      <c r="D51" s="84"/>
      <c r="E51" s="84"/>
      <c r="F51" s="84"/>
      <c r="G51" s="84"/>
      <c r="H51" s="84"/>
      <c r="I51" s="86"/>
      <c r="J51" s="36">
        <f>ROUND((I51*21),2)</f>
        <v>0</v>
      </c>
    </row>
    <row r="52" spans="1:10" ht="17.100000000000001" customHeight="1">
      <c r="B52" s="35" t="s">
        <v>11</v>
      </c>
      <c r="C52" s="171" t="s">
        <v>113</v>
      </c>
      <c r="D52" s="172"/>
      <c r="E52" s="172"/>
      <c r="F52" s="172"/>
      <c r="G52" s="172"/>
      <c r="H52" s="172"/>
      <c r="I52" s="173"/>
      <c r="J52" s="36"/>
    </row>
    <row r="53" spans="1:10" ht="17.100000000000001" customHeight="1">
      <c r="B53" s="52" t="s">
        <v>12</v>
      </c>
      <c r="C53" s="171" t="s">
        <v>114</v>
      </c>
      <c r="D53" s="172"/>
      <c r="E53" s="172"/>
      <c r="F53" s="172"/>
      <c r="G53" s="172"/>
      <c r="H53" s="172"/>
      <c r="I53" s="173"/>
      <c r="J53" s="50"/>
    </row>
    <row r="54" spans="1:10" ht="17.100000000000001" customHeight="1">
      <c r="B54" s="52" t="s">
        <v>13</v>
      </c>
      <c r="C54" s="68" t="s">
        <v>107</v>
      </c>
      <c r="D54" s="69"/>
      <c r="E54" s="69"/>
      <c r="F54" s="69"/>
      <c r="G54" s="69"/>
      <c r="H54" s="69"/>
      <c r="I54" s="82"/>
      <c r="J54" s="50"/>
    </row>
    <row r="55" spans="1:10" ht="17.100000000000001" customHeight="1">
      <c r="B55" s="52" t="s">
        <v>14</v>
      </c>
      <c r="C55" s="68" t="s">
        <v>108</v>
      </c>
      <c r="D55" s="69"/>
      <c r="E55" s="69"/>
      <c r="F55" s="69"/>
      <c r="G55" s="69"/>
      <c r="H55" s="69"/>
      <c r="I55" s="82"/>
      <c r="J55" s="50"/>
    </row>
    <row r="56" spans="1:10" ht="17.100000000000001" customHeight="1">
      <c r="B56" s="52" t="s">
        <v>15</v>
      </c>
      <c r="C56" s="171" t="s">
        <v>109</v>
      </c>
      <c r="D56" s="172"/>
      <c r="E56" s="172"/>
      <c r="F56" s="172"/>
      <c r="G56" s="172"/>
      <c r="H56" s="172"/>
      <c r="I56" s="173"/>
      <c r="J56" s="50"/>
    </row>
    <row r="57" spans="1:10" ht="17.100000000000001" customHeight="1">
      <c r="B57" s="166" t="s">
        <v>89</v>
      </c>
      <c r="C57" s="167"/>
      <c r="D57" s="167"/>
      <c r="E57" s="167"/>
      <c r="F57" s="167"/>
      <c r="G57" s="167"/>
      <c r="H57" s="167"/>
      <c r="I57" s="168"/>
      <c r="J57" s="46">
        <f>SUM(J49:J56)</f>
        <v>0</v>
      </c>
    </row>
    <row r="58" spans="1:10" ht="22.5" customHeight="1">
      <c r="B58" s="193" t="s">
        <v>118</v>
      </c>
      <c r="C58" s="193"/>
      <c r="D58" s="193"/>
      <c r="E58" s="193"/>
      <c r="F58" s="193"/>
      <c r="G58" s="193"/>
      <c r="H58" s="193"/>
      <c r="I58" s="193"/>
      <c r="J58" s="193"/>
    </row>
    <row r="59" spans="1:10" ht="27" customHeight="1">
      <c r="B59" s="197" t="s">
        <v>68</v>
      </c>
      <c r="C59" s="198"/>
      <c r="D59" s="198"/>
      <c r="E59" s="198"/>
      <c r="F59" s="198"/>
      <c r="G59" s="198"/>
      <c r="H59" s="198"/>
      <c r="I59" s="199"/>
      <c r="J59" s="61" t="s">
        <v>87</v>
      </c>
    </row>
    <row r="60" spans="1:10" ht="17.100000000000001" customHeight="1">
      <c r="B60" s="35" t="s">
        <v>69</v>
      </c>
      <c r="C60" s="68" t="s">
        <v>55</v>
      </c>
      <c r="D60" s="71"/>
      <c r="E60" s="71"/>
      <c r="F60" s="71"/>
      <c r="G60" s="71"/>
      <c r="H60" s="71"/>
      <c r="I60" s="87">
        <v>0.19439999999999999</v>
      </c>
      <c r="J60" s="36">
        <f>J35</f>
        <v>0</v>
      </c>
    </row>
    <row r="61" spans="1:10" ht="17.100000000000001" customHeight="1">
      <c r="B61" s="35" t="s">
        <v>70</v>
      </c>
      <c r="C61" s="68" t="s">
        <v>57</v>
      </c>
      <c r="D61" s="69"/>
      <c r="E61" s="71"/>
      <c r="F61" s="71"/>
      <c r="G61" s="71"/>
      <c r="H61" s="71"/>
      <c r="I61" s="87">
        <v>0.26800000000000002</v>
      </c>
      <c r="J61" s="47">
        <f>J46</f>
        <v>0</v>
      </c>
    </row>
    <row r="62" spans="1:10" ht="17.100000000000001" customHeight="1">
      <c r="B62" s="52" t="s">
        <v>71</v>
      </c>
      <c r="C62" s="68" t="s">
        <v>72</v>
      </c>
      <c r="D62" s="71"/>
      <c r="E62" s="71"/>
      <c r="F62" s="71"/>
      <c r="G62" s="71"/>
      <c r="H62" s="71"/>
      <c r="I62" s="72"/>
      <c r="J62" s="53">
        <f>J57</f>
        <v>0</v>
      </c>
    </row>
    <row r="63" spans="1:10" ht="17.100000000000001" customHeight="1">
      <c r="A63" s="88"/>
      <c r="B63" s="89" t="s">
        <v>116</v>
      </c>
      <c r="C63" s="90"/>
      <c r="D63" s="90"/>
      <c r="E63" s="90"/>
      <c r="F63" s="90"/>
      <c r="G63" s="80"/>
      <c r="H63" s="80"/>
      <c r="I63" s="121">
        <v>0.46239999999999998</v>
      </c>
      <c r="J63" s="79">
        <f>SUM(J60:J62)</f>
        <v>0</v>
      </c>
    </row>
    <row r="64" spans="1:10" ht="23.25" customHeight="1">
      <c r="B64" s="193" t="s">
        <v>117</v>
      </c>
      <c r="C64" s="193"/>
      <c r="D64" s="193"/>
      <c r="E64" s="193"/>
      <c r="F64" s="193"/>
      <c r="G64" s="193"/>
      <c r="H64" s="193"/>
      <c r="I64" s="193"/>
      <c r="J64" s="193"/>
    </row>
    <row r="65" spans="2:12" ht="17.100000000000001" customHeight="1">
      <c r="B65" s="178" t="s">
        <v>73</v>
      </c>
      <c r="C65" s="179"/>
      <c r="D65" s="179"/>
      <c r="E65" s="179"/>
      <c r="F65" s="179"/>
      <c r="G65" s="179"/>
      <c r="H65" s="179"/>
      <c r="I65" s="179"/>
      <c r="J65" s="180"/>
    </row>
    <row r="66" spans="2:12" ht="17.100000000000001" customHeight="1">
      <c r="B66" s="166"/>
      <c r="C66" s="167"/>
      <c r="D66" s="167"/>
      <c r="E66" s="167"/>
      <c r="F66" s="167"/>
      <c r="G66" s="167"/>
      <c r="H66" s="168"/>
      <c r="I66" s="58" t="s">
        <v>2</v>
      </c>
      <c r="J66" s="58" t="s">
        <v>87</v>
      </c>
    </row>
    <row r="67" spans="2:12" ht="17.100000000000001" customHeight="1">
      <c r="B67" s="35" t="s">
        <v>9</v>
      </c>
      <c r="C67" s="171" t="s">
        <v>76</v>
      </c>
      <c r="D67" s="172"/>
      <c r="E67" s="172"/>
      <c r="F67" s="172"/>
      <c r="G67" s="172"/>
      <c r="H67" s="173"/>
      <c r="I67" s="40">
        <v>4.5999999999999999E-3</v>
      </c>
      <c r="J67" s="47">
        <f>$J$29*I67</f>
        <v>0</v>
      </c>
    </row>
    <row r="68" spans="2:12" ht="17.100000000000001" customHeight="1">
      <c r="B68" s="35" t="s">
        <v>10</v>
      </c>
      <c r="C68" s="171" t="s">
        <v>75</v>
      </c>
      <c r="D68" s="172"/>
      <c r="E68" s="172"/>
      <c r="F68" s="172"/>
      <c r="G68" s="172"/>
      <c r="H68" s="173"/>
      <c r="I68" s="43">
        <v>4.0000000000000002E-4</v>
      </c>
      <c r="J68" s="47">
        <f t="shared" ref="J68:J72" si="1">$J$29*I68</f>
        <v>0</v>
      </c>
    </row>
    <row r="69" spans="2:12" ht="17.100000000000001" customHeight="1">
      <c r="B69" s="35" t="s">
        <v>11</v>
      </c>
      <c r="C69" s="171" t="s">
        <v>119</v>
      </c>
      <c r="D69" s="172"/>
      <c r="E69" s="172"/>
      <c r="F69" s="172"/>
      <c r="G69" s="172"/>
      <c r="H69" s="173"/>
      <c r="I69" s="40">
        <v>0.02</v>
      </c>
      <c r="J69" s="47">
        <f t="shared" si="1"/>
        <v>0</v>
      </c>
    </row>
    <row r="70" spans="2:12" ht="17.100000000000001" customHeight="1">
      <c r="B70" s="35" t="s">
        <v>12</v>
      </c>
      <c r="C70" s="171" t="s">
        <v>74</v>
      </c>
      <c r="D70" s="172"/>
      <c r="E70" s="172"/>
      <c r="F70" s="172"/>
      <c r="G70" s="172"/>
      <c r="H70" s="173"/>
      <c r="I70" s="40">
        <v>1.9400000000000001E-2</v>
      </c>
      <c r="J70" s="47">
        <f t="shared" si="1"/>
        <v>0</v>
      </c>
    </row>
    <row r="71" spans="2:12" ht="29.1" customHeight="1">
      <c r="B71" s="35" t="s">
        <v>13</v>
      </c>
      <c r="C71" s="194" t="s">
        <v>90</v>
      </c>
      <c r="D71" s="195"/>
      <c r="E71" s="195"/>
      <c r="F71" s="195"/>
      <c r="G71" s="195"/>
      <c r="H71" s="196"/>
      <c r="I71" s="41">
        <f>I70*I46</f>
        <v>5.1992000000000002E-3</v>
      </c>
      <c r="J71" s="47">
        <f t="shared" si="1"/>
        <v>0</v>
      </c>
    </row>
    <row r="72" spans="2:12" ht="17.100000000000001" customHeight="1">
      <c r="B72" s="52" t="s">
        <v>14</v>
      </c>
      <c r="C72" s="171" t="s">
        <v>91</v>
      </c>
      <c r="D72" s="172"/>
      <c r="E72" s="172"/>
      <c r="F72" s="172"/>
      <c r="G72" s="172"/>
      <c r="H72" s="173"/>
      <c r="I72" s="59">
        <v>0.02</v>
      </c>
      <c r="J72" s="47">
        <f t="shared" si="1"/>
        <v>0</v>
      </c>
    </row>
    <row r="73" spans="2:12" ht="17.100000000000001" customHeight="1">
      <c r="B73" s="188" t="s">
        <v>120</v>
      </c>
      <c r="C73" s="189"/>
      <c r="D73" s="189"/>
      <c r="E73" s="189"/>
      <c r="F73" s="189"/>
      <c r="G73" s="189"/>
      <c r="H73" s="190"/>
      <c r="I73" s="120">
        <f>SUM(I67:I72)</f>
        <v>6.95992E-2</v>
      </c>
      <c r="J73" s="79">
        <f>SUM(J67:J72)</f>
        <v>0</v>
      </c>
    </row>
    <row r="74" spans="2:12" ht="39.75" customHeight="1">
      <c r="B74" s="167" t="s">
        <v>124</v>
      </c>
      <c r="C74" s="167"/>
      <c r="D74" s="167"/>
      <c r="E74" s="167"/>
      <c r="F74" s="167"/>
      <c r="G74" s="167"/>
      <c r="H74" s="167"/>
      <c r="I74" s="167"/>
      <c r="J74" s="167"/>
    </row>
    <row r="75" spans="2:12" ht="17.100000000000001" customHeight="1">
      <c r="B75" s="178" t="s">
        <v>77</v>
      </c>
      <c r="C75" s="179"/>
      <c r="D75" s="179"/>
      <c r="E75" s="179"/>
      <c r="F75" s="179"/>
      <c r="G75" s="179"/>
      <c r="H75" s="179"/>
      <c r="I75" s="179"/>
      <c r="J75" s="180"/>
    </row>
    <row r="76" spans="2:12" ht="17.100000000000001" customHeight="1">
      <c r="B76" s="166"/>
      <c r="C76" s="167"/>
      <c r="D76" s="167"/>
      <c r="E76" s="167"/>
      <c r="F76" s="167"/>
      <c r="G76" s="167"/>
      <c r="H76" s="168"/>
      <c r="I76" s="58" t="s">
        <v>2</v>
      </c>
      <c r="J76" s="58" t="s">
        <v>87</v>
      </c>
    </row>
    <row r="77" spans="2:12" ht="17.100000000000001" customHeight="1">
      <c r="B77" s="35" t="s">
        <v>9</v>
      </c>
      <c r="C77" s="171" t="s">
        <v>92</v>
      </c>
      <c r="D77" s="172"/>
      <c r="E77" s="172"/>
      <c r="F77" s="172"/>
      <c r="G77" s="172"/>
      <c r="H77" s="173"/>
      <c r="I77" s="44"/>
      <c r="J77" s="36">
        <f>$J$29*I77</f>
        <v>0</v>
      </c>
      <c r="L77">
        <v>8.98</v>
      </c>
    </row>
    <row r="78" spans="2:12" ht="17.100000000000001" customHeight="1">
      <c r="B78" s="35" t="s">
        <v>10</v>
      </c>
      <c r="C78" s="171" t="s">
        <v>121</v>
      </c>
      <c r="D78" s="172"/>
      <c r="E78" s="172"/>
      <c r="F78" s="172"/>
      <c r="G78" s="172"/>
      <c r="H78" s="173"/>
      <c r="I78" s="44">
        <v>2.8E-3</v>
      </c>
      <c r="J78" s="36">
        <f t="shared" ref="J78:J81" si="2">$J$29*I78</f>
        <v>0</v>
      </c>
      <c r="L78">
        <f>8.98/3</f>
        <v>2.9933333333333336</v>
      </c>
    </row>
    <row r="79" spans="2:12" ht="17.100000000000001" customHeight="1">
      <c r="B79" s="35" t="s">
        <v>11</v>
      </c>
      <c r="C79" s="171" t="s">
        <v>93</v>
      </c>
      <c r="D79" s="172"/>
      <c r="E79" s="172"/>
      <c r="F79" s="172"/>
      <c r="G79" s="172"/>
      <c r="H79" s="173"/>
      <c r="I79" s="44">
        <v>2.0000000000000001E-4</v>
      </c>
      <c r="J79" s="36">
        <f t="shared" si="2"/>
        <v>0</v>
      </c>
      <c r="L79">
        <f>L77+L78</f>
        <v>11.973333333333334</v>
      </c>
    </row>
    <row r="80" spans="2:12" ht="17.100000000000001" customHeight="1">
      <c r="B80" s="35" t="s">
        <v>12</v>
      </c>
      <c r="C80" s="171" t="s">
        <v>94</v>
      </c>
      <c r="D80" s="172"/>
      <c r="E80" s="172"/>
      <c r="F80" s="172"/>
      <c r="G80" s="172"/>
      <c r="H80" s="173"/>
      <c r="I80" s="40">
        <v>3.3E-3</v>
      </c>
      <c r="J80" s="36">
        <f t="shared" si="2"/>
        <v>0</v>
      </c>
      <c r="L80">
        <f>L79*I46</f>
        <v>3.2088533333333338</v>
      </c>
    </row>
    <row r="81" spans="2:12" ht="17.100000000000001" customHeight="1">
      <c r="B81" s="35" t="s">
        <v>13</v>
      </c>
      <c r="C81" s="171" t="s">
        <v>95</v>
      </c>
      <c r="D81" s="172"/>
      <c r="E81" s="172"/>
      <c r="F81" s="172"/>
      <c r="G81" s="172"/>
      <c r="H81" s="173"/>
      <c r="I81" s="44">
        <v>2E-3</v>
      </c>
      <c r="J81" s="36">
        <f t="shared" si="2"/>
        <v>0</v>
      </c>
      <c r="L81">
        <f>L79+L80</f>
        <v>15.182186666666668</v>
      </c>
    </row>
    <row r="82" spans="2:12" ht="17.100000000000001" customHeight="1">
      <c r="B82" s="35" t="s">
        <v>14</v>
      </c>
      <c r="C82" s="171" t="s">
        <v>220</v>
      </c>
      <c r="D82" s="172"/>
      <c r="E82" s="172"/>
      <c r="F82" s="172"/>
      <c r="G82" s="172"/>
      <c r="H82" s="173"/>
      <c r="I82" s="44">
        <v>1.3899999999999999E-2</v>
      </c>
      <c r="J82" s="36">
        <f>$J$29*I82</f>
        <v>0</v>
      </c>
    </row>
    <row r="83" spans="2:12" ht="17.100000000000001" customHeight="1">
      <c r="B83" s="188" t="s">
        <v>123</v>
      </c>
      <c r="C83" s="189"/>
      <c r="D83" s="189"/>
      <c r="E83" s="189"/>
      <c r="F83" s="189"/>
      <c r="G83" s="189"/>
      <c r="H83" s="190"/>
      <c r="I83" s="42">
        <f>I78+I79+I80+I81+I82</f>
        <v>2.2199999999999998E-2</v>
      </c>
      <c r="J83" s="36"/>
    </row>
    <row r="84" spans="2:12" ht="17.100000000000001" customHeight="1">
      <c r="B84" s="35" t="s">
        <v>15</v>
      </c>
      <c r="C84" s="68" t="s">
        <v>125</v>
      </c>
      <c r="D84" s="69"/>
      <c r="E84" s="69"/>
      <c r="F84" s="69"/>
      <c r="G84" s="69"/>
      <c r="H84" s="70"/>
      <c r="I84" s="44">
        <v>3.8999999999999998E-3</v>
      </c>
      <c r="J84" s="36">
        <f>I84*J29</f>
        <v>0</v>
      </c>
    </row>
    <row r="85" spans="2:12" ht="17.100000000000001" customHeight="1">
      <c r="B85" s="191"/>
      <c r="C85" s="192"/>
      <c r="D85" s="192"/>
      <c r="E85" s="92"/>
      <c r="F85" s="93"/>
      <c r="G85" s="94" t="s">
        <v>126</v>
      </c>
      <c r="H85" s="95"/>
      <c r="I85" s="42">
        <f>I83+I84</f>
        <v>2.6099999999999998E-2</v>
      </c>
      <c r="J85" s="36"/>
    </row>
    <row r="86" spans="2:12" ht="17.100000000000001" customHeight="1">
      <c r="B86" s="35" t="s">
        <v>16</v>
      </c>
      <c r="C86" s="171" t="s">
        <v>127</v>
      </c>
      <c r="D86" s="172"/>
      <c r="E86" s="172"/>
      <c r="F86" s="172"/>
      <c r="G86" s="172"/>
      <c r="H86" s="173"/>
      <c r="I86" s="44">
        <v>3.7000000000000002E-3</v>
      </c>
      <c r="J86" s="36">
        <f>I86*J29</f>
        <v>0</v>
      </c>
    </row>
    <row r="87" spans="2:12" ht="17.100000000000001" customHeight="1">
      <c r="B87" s="188" t="s">
        <v>123</v>
      </c>
      <c r="C87" s="189"/>
      <c r="D87" s="189"/>
      <c r="E87" s="189"/>
      <c r="F87" s="189"/>
      <c r="G87" s="189"/>
      <c r="H87" s="190"/>
      <c r="I87" s="120">
        <f>I85+I86</f>
        <v>2.98E-2</v>
      </c>
      <c r="J87" s="79">
        <f>SUM(J77:J86)</f>
        <v>0</v>
      </c>
    </row>
    <row r="88" spans="2:12" ht="23.25" customHeight="1">
      <c r="B88" s="193" t="s">
        <v>128</v>
      </c>
      <c r="C88" s="193"/>
      <c r="D88" s="193"/>
      <c r="E88" s="193"/>
      <c r="F88" s="193"/>
      <c r="G88" s="193"/>
      <c r="H88" s="193"/>
      <c r="I88" s="193"/>
      <c r="J88" s="193"/>
    </row>
    <row r="89" spans="2:12" ht="17.100000000000001" customHeight="1">
      <c r="B89" s="181" t="s">
        <v>78</v>
      </c>
      <c r="C89" s="182"/>
      <c r="D89" s="182"/>
      <c r="E89" s="182"/>
      <c r="F89" s="182"/>
      <c r="G89" s="182"/>
      <c r="H89" s="182"/>
      <c r="I89" s="183"/>
      <c r="J89" s="32" t="s">
        <v>87</v>
      </c>
    </row>
    <row r="90" spans="2:12" ht="17.100000000000001" customHeight="1">
      <c r="B90" s="52" t="s">
        <v>9</v>
      </c>
      <c r="C90" s="83" t="s">
        <v>96</v>
      </c>
      <c r="D90" s="84"/>
      <c r="E90" s="84"/>
      <c r="F90" s="84"/>
      <c r="G90" s="84"/>
      <c r="H90" s="84"/>
      <c r="I90" s="85"/>
      <c r="J90" s="50"/>
    </row>
    <row r="91" spans="2:12" ht="17.100000000000001" customHeight="1">
      <c r="B91" s="166" t="s">
        <v>89</v>
      </c>
      <c r="C91" s="167"/>
      <c r="D91" s="167"/>
      <c r="E91" s="167"/>
      <c r="F91" s="167"/>
      <c r="G91" s="167"/>
      <c r="H91" s="167"/>
      <c r="I91" s="168"/>
      <c r="J91" s="46">
        <f>J90</f>
        <v>0</v>
      </c>
    </row>
    <row r="92" spans="2:12" ht="26.25" customHeight="1">
      <c r="B92" s="184" t="s">
        <v>129</v>
      </c>
      <c r="C92" s="184"/>
      <c r="D92" s="184"/>
      <c r="E92" s="184"/>
      <c r="F92" s="184"/>
      <c r="G92" s="184"/>
      <c r="H92" s="184"/>
      <c r="I92" s="184"/>
      <c r="J92" s="184"/>
    </row>
    <row r="93" spans="2:12" ht="17.100000000000001" customHeight="1">
      <c r="B93" s="185" t="s">
        <v>86</v>
      </c>
      <c r="C93" s="186"/>
      <c r="D93" s="186"/>
      <c r="E93" s="186"/>
      <c r="F93" s="186"/>
      <c r="G93" s="186"/>
      <c r="H93" s="186"/>
      <c r="I93" s="187"/>
      <c r="J93" s="60" t="s">
        <v>87</v>
      </c>
    </row>
    <row r="94" spans="2:12" ht="17.100000000000001" customHeight="1">
      <c r="B94" s="35" t="s">
        <v>20</v>
      </c>
      <c r="C94" s="68" t="s">
        <v>131</v>
      </c>
      <c r="D94" s="69"/>
      <c r="E94" s="69"/>
      <c r="F94" s="69"/>
      <c r="G94" s="69"/>
      <c r="H94" s="69"/>
      <c r="I94" s="96">
        <v>2.98E-2</v>
      </c>
      <c r="J94" s="36">
        <f>J87</f>
        <v>0</v>
      </c>
    </row>
    <row r="95" spans="2:12" ht="17.100000000000001" customHeight="1">
      <c r="B95" s="52" t="s">
        <v>21</v>
      </c>
      <c r="C95" s="68" t="s">
        <v>130</v>
      </c>
      <c r="D95" s="69"/>
      <c r="E95" s="69"/>
      <c r="F95" s="69"/>
      <c r="G95" s="69"/>
      <c r="H95" s="69"/>
      <c r="I95" s="70"/>
      <c r="J95" s="53">
        <f>J91</f>
        <v>0</v>
      </c>
    </row>
    <row r="96" spans="2:12" ht="17.100000000000001" customHeight="1">
      <c r="B96" s="160" t="s">
        <v>132</v>
      </c>
      <c r="C96" s="161"/>
      <c r="D96" s="161"/>
      <c r="E96" s="161"/>
      <c r="F96" s="161"/>
      <c r="G96" s="161"/>
      <c r="H96" s="161"/>
      <c r="I96" s="162"/>
      <c r="J96" s="49">
        <f>J94+J95</f>
        <v>0</v>
      </c>
    </row>
    <row r="97" spans="2:10" ht="17.100000000000001" customHeight="1">
      <c r="B97" s="184"/>
      <c r="C97" s="184"/>
      <c r="D97" s="184"/>
      <c r="E97" s="184"/>
      <c r="F97" s="184"/>
      <c r="G97" s="184"/>
      <c r="H97" s="184"/>
      <c r="I97" s="184"/>
      <c r="J97" s="184"/>
    </row>
    <row r="98" spans="2:10" ht="17.100000000000001" customHeight="1">
      <c r="B98" s="178" t="s">
        <v>79</v>
      </c>
      <c r="C98" s="179"/>
      <c r="D98" s="179"/>
      <c r="E98" s="179"/>
      <c r="F98" s="179"/>
      <c r="G98" s="179"/>
      <c r="H98" s="179"/>
      <c r="I98" s="180"/>
      <c r="J98" s="61" t="s">
        <v>87</v>
      </c>
    </row>
    <row r="99" spans="2:10" ht="17.100000000000001" customHeight="1">
      <c r="B99" s="35" t="s">
        <v>9</v>
      </c>
      <c r="C99" s="171" t="s">
        <v>80</v>
      </c>
      <c r="D99" s="172"/>
      <c r="E99" s="172"/>
      <c r="F99" s="172"/>
      <c r="G99" s="172"/>
      <c r="H99" s="172"/>
      <c r="I99" s="173"/>
      <c r="J99" s="36"/>
    </row>
    <row r="100" spans="2:10" ht="17.100000000000001" customHeight="1">
      <c r="B100" s="35" t="s">
        <v>10</v>
      </c>
      <c r="C100" s="171" t="s">
        <v>17</v>
      </c>
      <c r="D100" s="172"/>
      <c r="E100" s="172"/>
      <c r="F100" s="172"/>
      <c r="G100" s="172"/>
      <c r="H100" s="172"/>
      <c r="I100" s="173"/>
      <c r="J100" s="36"/>
    </row>
    <row r="101" spans="2:10" ht="17.100000000000001" customHeight="1">
      <c r="B101" s="45" t="s">
        <v>11</v>
      </c>
      <c r="C101" s="171" t="s">
        <v>141</v>
      </c>
      <c r="D101" s="172"/>
      <c r="E101" s="172"/>
      <c r="F101" s="172"/>
      <c r="G101" s="172"/>
      <c r="H101" s="172"/>
      <c r="I101" s="173"/>
      <c r="J101" s="36"/>
    </row>
    <row r="102" spans="2:10" ht="17.100000000000001" customHeight="1">
      <c r="B102" s="54" t="s">
        <v>12</v>
      </c>
      <c r="C102" s="171" t="s">
        <v>3</v>
      </c>
      <c r="D102" s="172"/>
      <c r="E102" s="172"/>
      <c r="F102" s="172"/>
      <c r="G102" s="172"/>
      <c r="H102" s="172"/>
      <c r="I102" s="173"/>
      <c r="J102" s="50"/>
    </row>
    <row r="103" spans="2:10" ht="17.100000000000001" customHeight="1">
      <c r="B103" s="160" t="s">
        <v>142</v>
      </c>
      <c r="C103" s="161"/>
      <c r="D103" s="161"/>
      <c r="E103" s="161"/>
      <c r="F103" s="161"/>
      <c r="G103" s="161"/>
      <c r="H103" s="161"/>
      <c r="I103" s="162"/>
      <c r="J103" s="46">
        <f>SUM(J99:J102)</f>
        <v>0</v>
      </c>
    </row>
    <row r="104" spans="2:10" ht="17.100000000000001" customHeight="1">
      <c r="B104" s="184"/>
      <c r="C104" s="184"/>
      <c r="D104" s="184"/>
      <c r="E104" s="184"/>
      <c r="F104" s="184"/>
      <c r="G104" s="184"/>
      <c r="H104" s="184"/>
      <c r="I104" s="184"/>
      <c r="J104" s="184"/>
    </row>
    <row r="105" spans="2:10" ht="17.100000000000001" customHeight="1">
      <c r="B105" s="178" t="s">
        <v>81</v>
      </c>
      <c r="C105" s="179"/>
      <c r="D105" s="179"/>
      <c r="E105" s="179"/>
      <c r="F105" s="179"/>
      <c r="G105" s="179"/>
      <c r="H105" s="179"/>
      <c r="I105" s="179"/>
      <c r="J105" s="180"/>
    </row>
    <row r="106" spans="2:10" ht="17.100000000000001" customHeight="1">
      <c r="B106" s="166"/>
      <c r="C106" s="167"/>
      <c r="D106" s="167"/>
      <c r="E106" s="167"/>
      <c r="F106" s="167"/>
      <c r="G106" s="167"/>
      <c r="H106" s="168"/>
      <c r="I106" s="51" t="s">
        <v>2</v>
      </c>
      <c r="J106" s="58" t="s">
        <v>87</v>
      </c>
    </row>
    <row r="107" spans="2:10" ht="17.100000000000001" customHeight="1">
      <c r="B107" s="35" t="s">
        <v>9</v>
      </c>
      <c r="C107" s="171" t="s">
        <v>22</v>
      </c>
      <c r="D107" s="172"/>
      <c r="E107" s="172"/>
      <c r="F107" s="172"/>
      <c r="G107" s="172"/>
      <c r="H107" s="173"/>
      <c r="I107" s="40">
        <v>7.2999999999999995E-2</v>
      </c>
      <c r="J107" s="74">
        <f>J124*I107</f>
        <v>0</v>
      </c>
    </row>
    <row r="108" spans="2:10" ht="17.100000000000001" customHeight="1">
      <c r="B108" s="35" t="s">
        <v>10</v>
      </c>
      <c r="C108" s="171" t="s">
        <v>4</v>
      </c>
      <c r="D108" s="172"/>
      <c r="E108" s="172"/>
      <c r="F108" s="172"/>
      <c r="G108" s="172"/>
      <c r="H108" s="173"/>
      <c r="I108" s="40">
        <v>7.3999999999999996E-2</v>
      </c>
      <c r="J108" s="74">
        <f>(J124+J107)*I108</f>
        <v>0</v>
      </c>
    </row>
    <row r="109" spans="2:10" ht="17.100000000000001" customHeight="1">
      <c r="B109" s="35" t="s">
        <v>11</v>
      </c>
      <c r="C109" s="181" t="s">
        <v>46</v>
      </c>
      <c r="D109" s="182"/>
      <c r="E109" s="182"/>
      <c r="F109" s="182"/>
      <c r="G109" s="182"/>
      <c r="H109" s="183"/>
      <c r="I109" s="122">
        <v>8.3500000000000005E-2</v>
      </c>
      <c r="J109" s="77">
        <f>SUM(J110:J113)</f>
        <v>0</v>
      </c>
    </row>
    <row r="110" spans="2:10" ht="17.100000000000001" customHeight="1">
      <c r="B110" s="35" t="s">
        <v>47</v>
      </c>
      <c r="C110" s="171" t="s">
        <v>219</v>
      </c>
      <c r="D110" s="172"/>
      <c r="E110" s="172"/>
      <c r="F110" s="172"/>
      <c r="G110" s="172"/>
      <c r="H110" s="173"/>
      <c r="I110" s="122">
        <v>6.3500000000000001E-2</v>
      </c>
      <c r="J110" s="47">
        <f>((J124+J107+J108)*I110)/(1-I109)</f>
        <v>0</v>
      </c>
    </row>
    <row r="111" spans="2:10" ht="17.100000000000001" customHeight="1">
      <c r="B111" s="35" t="s">
        <v>48</v>
      </c>
      <c r="C111" s="171" t="s">
        <v>143</v>
      </c>
      <c r="D111" s="172"/>
      <c r="E111" s="172"/>
      <c r="F111" s="172"/>
      <c r="G111" s="172"/>
      <c r="H111" s="173"/>
      <c r="I111" s="37">
        <v>0</v>
      </c>
      <c r="J111" s="47">
        <f>((J124+J107+J108)*I111)/(1-I109)</f>
        <v>0</v>
      </c>
    </row>
    <row r="112" spans="2:10" ht="17.100000000000001" customHeight="1">
      <c r="B112" s="35" t="s">
        <v>145</v>
      </c>
      <c r="C112" s="171" t="s">
        <v>144</v>
      </c>
      <c r="D112" s="172"/>
      <c r="E112" s="172"/>
      <c r="F112" s="172"/>
      <c r="G112" s="172"/>
      <c r="H112" s="173"/>
      <c r="I112" s="37">
        <v>0.02</v>
      </c>
      <c r="J112" s="47">
        <f>((J124+J107+J108)*I112)/(1-I109)</f>
        <v>0</v>
      </c>
    </row>
    <row r="113" spans="2:12" ht="17.100000000000001" customHeight="1">
      <c r="B113" s="35" t="s">
        <v>146</v>
      </c>
      <c r="C113" s="171" t="s">
        <v>147</v>
      </c>
      <c r="D113" s="172"/>
      <c r="E113" s="172"/>
      <c r="F113" s="172"/>
      <c r="G113" s="172"/>
      <c r="H113" s="173"/>
      <c r="I113" s="37">
        <v>0</v>
      </c>
      <c r="J113" s="47">
        <f>((J124+J107+J108)*I113)/(1-I109)</f>
        <v>0</v>
      </c>
    </row>
    <row r="114" spans="2:12" ht="17.100000000000001" customHeight="1">
      <c r="B114" s="160" t="s">
        <v>161</v>
      </c>
      <c r="C114" s="161"/>
      <c r="D114" s="161"/>
      <c r="E114" s="161"/>
      <c r="F114" s="161"/>
      <c r="G114" s="161"/>
      <c r="H114" s="162"/>
      <c r="I114" s="123">
        <f>I107+I108+I109</f>
        <v>0.23049999999999998</v>
      </c>
      <c r="J114" s="75">
        <f>J107+J108+J109</f>
        <v>0</v>
      </c>
    </row>
    <row r="115" spans="2:12" ht="17.100000000000001" customHeight="1">
      <c r="B115" s="33"/>
      <c r="C115" s="174"/>
      <c r="D115" s="174"/>
      <c r="E115" s="174"/>
      <c r="F115" s="174"/>
      <c r="G115" s="174"/>
      <c r="H115" s="174"/>
      <c r="I115" s="174"/>
      <c r="J115" s="174"/>
    </row>
    <row r="116" spans="2:12" ht="17.100000000000001" customHeight="1">
      <c r="B116" s="33"/>
      <c r="C116" s="33"/>
      <c r="D116" s="33"/>
      <c r="E116" s="33"/>
      <c r="F116" s="33"/>
      <c r="G116" s="33"/>
      <c r="H116" s="33"/>
      <c r="I116" s="33"/>
      <c r="J116" s="39"/>
    </row>
    <row r="117" spans="2:12" ht="17.100000000000001" customHeight="1">
      <c r="B117" s="175" t="s">
        <v>82</v>
      </c>
      <c r="C117" s="176"/>
      <c r="D117" s="176"/>
      <c r="E117" s="176"/>
      <c r="F117" s="176"/>
      <c r="G117" s="176"/>
      <c r="H117" s="176"/>
      <c r="I117" s="176"/>
      <c r="J117" s="177"/>
      <c r="L117" s="25"/>
    </row>
    <row r="118" spans="2:12" ht="17.100000000000001" customHeight="1">
      <c r="B118" s="166" t="s">
        <v>23</v>
      </c>
      <c r="C118" s="167"/>
      <c r="D118" s="167"/>
      <c r="E118" s="167"/>
      <c r="F118" s="167"/>
      <c r="G118" s="167"/>
      <c r="H118" s="167"/>
      <c r="I118" s="168"/>
      <c r="J118" s="58" t="s">
        <v>87</v>
      </c>
    </row>
    <row r="119" spans="2:12" ht="17.100000000000001" customHeight="1">
      <c r="B119" s="30" t="s">
        <v>9</v>
      </c>
      <c r="C119" s="163" t="str">
        <f>B21</f>
        <v>MÓDULO 1 - COMPOSIÇÃO DA REMUNERAÇÃO</v>
      </c>
      <c r="D119" s="164"/>
      <c r="E119" s="164"/>
      <c r="F119" s="164"/>
      <c r="G119" s="164"/>
      <c r="H119" s="164"/>
      <c r="I119" s="165"/>
      <c r="J119" s="36">
        <f>J29</f>
        <v>0</v>
      </c>
    </row>
    <row r="120" spans="2:12" ht="17.100000000000001" customHeight="1">
      <c r="B120" s="30" t="s">
        <v>10</v>
      </c>
      <c r="C120" s="163" t="str">
        <f>B31</f>
        <v>MÓDULO 2 – ENCARGOS E BENEFÍCIOS ANUAIS, MENSAIS E DIÁRIOS</v>
      </c>
      <c r="D120" s="164"/>
      <c r="E120" s="164"/>
      <c r="F120" s="164"/>
      <c r="G120" s="164"/>
      <c r="H120" s="164"/>
      <c r="I120" s="165"/>
      <c r="J120" s="47">
        <f>J63</f>
        <v>0</v>
      </c>
    </row>
    <row r="121" spans="2:12" ht="17.100000000000001" customHeight="1">
      <c r="B121" s="30" t="s">
        <v>11</v>
      </c>
      <c r="C121" s="163" t="str">
        <f>B65</f>
        <v>MÓDULO 3 – PROVISÃO PARA RESCISÃO</v>
      </c>
      <c r="D121" s="164"/>
      <c r="E121" s="164"/>
      <c r="F121" s="164"/>
      <c r="G121" s="164"/>
      <c r="H121" s="164"/>
      <c r="I121" s="165"/>
      <c r="J121" s="47">
        <f>J73</f>
        <v>0</v>
      </c>
      <c r="L121" s="25"/>
    </row>
    <row r="122" spans="2:12" ht="17.100000000000001" customHeight="1">
      <c r="B122" s="32" t="s">
        <v>12</v>
      </c>
      <c r="C122" s="163" t="str">
        <f>B75</f>
        <v>MÓDULO 4 – CUSTO DE REPOSIÇÃO DO PROFISSIONAL AUSENTE</v>
      </c>
      <c r="D122" s="164"/>
      <c r="E122" s="164"/>
      <c r="F122" s="164"/>
      <c r="G122" s="164"/>
      <c r="H122" s="164"/>
      <c r="I122" s="165"/>
      <c r="J122" s="47">
        <f>J96</f>
        <v>0</v>
      </c>
      <c r="L122" s="25"/>
    </row>
    <row r="123" spans="2:12" ht="17.100000000000001" customHeight="1">
      <c r="B123" s="32" t="s">
        <v>13</v>
      </c>
      <c r="C123" s="163" t="str">
        <f>B98</f>
        <v>MÓDULO 5 – INSUMOS DIVERSOS</v>
      </c>
      <c r="D123" s="164"/>
      <c r="E123" s="164"/>
      <c r="F123" s="164"/>
      <c r="G123" s="164"/>
      <c r="H123" s="164"/>
      <c r="I123" s="165"/>
      <c r="J123" s="47">
        <f>J103</f>
        <v>0</v>
      </c>
    </row>
    <row r="124" spans="2:12" ht="17.100000000000001" customHeight="1">
      <c r="B124" s="35"/>
      <c r="C124" s="160" t="s">
        <v>83</v>
      </c>
      <c r="D124" s="161"/>
      <c r="E124" s="161"/>
      <c r="F124" s="161"/>
      <c r="G124" s="161"/>
      <c r="H124" s="161"/>
      <c r="I124" s="162"/>
      <c r="J124" s="49">
        <f>SUM(J119:J123)</f>
        <v>0</v>
      </c>
      <c r="L124" s="24"/>
    </row>
    <row r="125" spans="2:12" ht="17.100000000000001" customHeight="1">
      <c r="B125" s="32" t="s">
        <v>14</v>
      </c>
      <c r="C125" s="163" t="str">
        <f>B105</f>
        <v>MÓDULO 6 – CUSTOS INDIRETOS, TRIBUTOS E LUCRO</v>
      </c>
      <c r="D125" s="164"/>
      <c r="E125" s="164"/>
      <c r="F125" s="164"/>
      <c r="G125" s="164"/>
      <c r="H125" s="164"/>
      <c r="I125" s="165"/>
      <c r="J125" s="36">
        <f>J114</f>
        <v>0</v>
      </c>
    </row>
    <row r="126" spans="2:12" ht="17.100000000000001" customHeight="1">
      <c r="B126" s="166" t="s">
        <v>84</v>
      </c>
      <c r="C126" s="167"/>
      <c r="D126" s="167"/>
      <c r="E126" s="167"/>
      <c r="F126" s="167"/>
      <c r="G126" s="167"/>
      <c r="H126" s="167"/>
      <c r="I126" s="168"/>
      <c r="J126" s="49">
        <f>J124+J125</f>
        <v>0</v>
      </c>
      <c r="L126" s="62"/>
    </row>
    <row r="127" spans="2:12">
      <c r="J127" s="24"/>
    </row>
    <row r="128" spans="2:12" ht="13.5" hidden="1" thickBot="1">
      <c r="B128" s="6"/>
      <c r="C128" s="133" t="s">
        <v>25</v>
      </c>
      <c r="D128" s="133"/>
      <c r="E128" s="133"/>
      <c r="F128" s="133"/>
      <c r="G128" s="133"/>
      <c r="H128" s="133"/>
      <c r="I128" s="3"/>
      <c r="J128" s="3"/>
    </row>
    <row r="129" spans="2:10" ht="40.5" hidden="1" customHeight="1">
      <c r="B129" s="169" t="s">
        <v>27</v>
      </c>
      <c r="C129" s="170"/>
      <c r="D129" s="169" t="s">
        <v>28</v>
      </c>
      <c r="E129" s="170"/>
      <c r="F129" s="169" t="s">
        <v>30</v>
      </c>
      <c r="G129" s="170"/>
      <c r="H129" s="21" t="s">
        <v>29</v>
      </c>
      <c r="I129" s="22" t="s">
        <v>26</v>
      </c>
      <c r="J129" s="7" t="s">
        <v>0</v>
      </c>
    </row>
    <row r="130" spans="2:10" hidden="1">
      <c r="B130" s="155" t="s">
        <v>31</v>
      </c>
      <c r="C130" s="156"/>
      <c r="D130" s="157" t="s">
        <v>35</v>
      </c>
      <c r="E130" s="158"/>
      <c r="F130" s="159"/>
      <c r="G130" s="156"/>
      <c r="H130" s="11" t="s">
        <v>35</v>
      </c>
      <c r="I130" s="17"/>
      <c r="J130" s="14">
        <v>0</v>
      </c>
    </row>
    <row r="131" spans="2:10" hidden="1">
      <c r="B131" s="152" t="s">
        <v>32</v>
      </c>
      <c r="C131" s="147"/>
      <c r="D131" s="153" t="s">
        <v>35</v>
      </c>
      <c r="E131" s="154"/>
      <c r="F131" s="146"/>
      <c r="G131" s="147"/>
      <c r="H131" s="4" t="s">
        <v>35</v>
      </c>
      <c r="I131" s="18"/>
      <c r="J131" s="15">
        <v>0</v>
      </c>
    </row>
    <row r="132" spans="2:10" hidden="1">
      <c r="B132" s="152" t="s">
        <v>33</v>
      </c>
      <c r="C132" s="147"/>
      <c r="D132" s="153" t="s">
        <v>35</v>
      </c>
      <c r="E132" s="154"/>
      <c r="F132" s="146"/>
      <c r="G132" s="147"/>
      <c r="H132" s="4" t="s">
        <v>35</v>
      </c>
      <c r="I132" s="18"/>
      <c r="J132" s="15">
        <v>0</v>
      </c>
    </row>
    <row r="133" spans="2:10" hidden="1">
      <c r="B133" s="152" t="s">
        <v>34</v>
      </c>
      <c r="C133" s="147"/>
      <c r="D133" s="153" t="s">
        <v>35</v>
      </c>
      <c r="E133" s="154"/>
      <c r="F133" s="146"/>
      <c r="G133" s="147"/>
      <c r="H133" s="4" t="s">
        <v>35</v>
      </c>
      <c r="I133" s="18"/>
      <c r="J133" s="15">
        <v>0</v>
      </c>
    </row>
    <row r="134" spans="2:10" hidden="1">
      <c r="B134" s="144"/>
      <c r="C134" s="145"/>
      <c r="D134" s="146"/>
      <c r="E134" s="147"/>
      <c r="F134" s="146"/>
      <c r="G134" s="147"/>
      <c r="H134" s="12"/>
      <c r="I134" s="19"/>
      <c r="J134" s="15"/>
    </row>
    <row r="135" spans="2:10" ht="13.5" hidden="1" thickBot="1">
      <c r="B135" s="148"/>
      <c r="C135" s="149"/>
      <c r="D135" s="150"/>
      <c r="E135" s="151"/>
      <c r="F135" s="150"/>
      <c r="G135" s="151"/>
      <c r="H135" s="13"/>
      <c r="I135" s="20"/>
      <c r="J135" s="16"/>
    </row>
    <row r="136" spans="2:10" ht="13.5" hidden="1" thickBot="1">
      <c r="B136" s="130" t="s">
        <v>36</v>
      </c>
      <c r="C136" s="131"/>
      <c r="D136" s="131"/>
      <c r="E136" s="131"/>
      <c r="F136" s="131"/>
      <c r="G136" s="131"/>
      <c r="H136" s="131"/>
      <c r="I136" s="132"/>
      <c r="J136" s="5">
        <f>SUM(J134:J135)</f>
        <v>0</v>
      </c>
    </row>
    <row r="137" spans="2:10" hidden="1"/>
    <row r="138" spans="2:10" ht="13.5" hidden="1" thickBot="1">
      <c r="B138" s="6" t="s">
        <v>37</v>
      </c>
      <c r="C138" s="133" t="s">
        <v>38</v>
      </c>
      <c r="D138" s="133"/>
      <c r="E138" s="133"/>
      <c r="F138" s="133"/>
      <c r="G138" s="133"/>
      <c r="H138" s="133"/>
      <c r="I138" s="3"/>
      <c r="J138" s="3"/>
    </row>
    <row r="139" spans="2:10" ht="13.5" hidden="1" thickBot="1">
      <c r="B139" s="130" t="s">
        <v>39</v>
      </c>
      <c r="C139" s="131"/>
      <c r="D139" s="131"/>
      <c r="E139" s="131"/>
      <c r="F139" s="131"/>
      <c r="G139" s="131"/>
      <c r="H139" s="131"/>
      <c r="I139" s="131"/>
      <c r="J139" s="134"/>
    </row>
    <row r="140" spans="2:10" ht="13.5" hidden="1" thickBot="1">
      <c r="B140" s="23"/>
      <c r="C140" s="135" t="s">
        <v>40</v>
      </c>
      <c r="D140" s="136"/>
      <c r="E140" s="136"/>
      <c r="F140" s="136"/>
      <c r="G140" s="136"/>
      <c r="H140" s="136"/>
      <c r="I140" s="137"/>
      <c r="J140" s="7" t="s">
        <v>0</v>
      </c>
    </row>
    <row r="141" spans="2:10" hidden="1">
      <c r="B141" s="2" t="s">
        <v>9</v>
      </c>
      <c r="C141" s="138" t="s">
        <v>41</v>
      </c>
      <c r="D141" s="139"/>
      <c r="E141" s="139"/>
      <c r="F141" s="139"/>
      <c r="G141" s="139"/>
      <c r="H141" s="139"/>
      <c r="I141" s="140"/>
      <c r="J141" s="10">
        <f>J110</f>
        <v>0</v>
      </c>
    </row>
    <row r="142" spans="2:10" hidden="1">
      <c r="B142" s="8" t="s">
        <v>10</v>
      </c>
      <c r="C142" s="141" t="s">
        <v>42</v>
      </c>
      <c r="D142" s="142"/>
      <c r="E142" s="142"/>
      <c r="F142" s="142"/>
      <c r="G142" s="142"/>
      <c r="H142" s="142"/>
      <c r="I142" s="143"/>
      <c r="J142" s="9" t="e">
        <f>#REF!</f>
        <v>#REF!</v>
      </c>
    </row>
    <row r="143" spans="2:10" ht="13.5" hidden="1" thickBot="1">
      <c r="B143" s="8" t="s">
        <v>11</v>
      </c>
      <c r="C143" s="124" t="s">
        <v>43</v>
      </c>
      <c r="D143" s="125"/>
      <c r="E143" s="125"/>
      <c r="F143" s="125"/>
      <c r="G143" s="125"/>
      <c r="H143" s="125"/>
      <c r="I143" s="126"/>
      <c r="J143" s="9">
        <f>J114</f>
        <v>0</v>
      </c>
    </row>
    <row r="144" spans="2:10" ht="13.5" hidden="1" thickBot="1">
      <c r="B144" s="127" t="s">
        <v>19</v>
      </c>
      <c r="C144" s="128"/>
      <c r="D144" s="128"/>
      <c r="E144" s="128"/>
      <c r="F144" s="128"/>
      <c r="G144" s="128"/>
      <c r="H144" s="128"/>
      <c r="I144" s="129"/>
      <c r="J144" s="5" t="e">
        <f>SUM(J141:J143)</f>
        <v>#REF!</v>
      </c>
    </row>
    <row r="145" spans="2:3" hidden="1">
      <c r="B145" s="6" t="s">
        <v>18</v>
      </c>
      <c r="C145" t="s">
        <v>44</v>
      </c>
    </row>
    <row r="146" spans="2:3" hidden="1"/>
  </sheetData>
  <mergeCells count="136">
    <mergeCell ref="C8:I8"/>
    <mergeCell ref="C9:I9"/>
    <mergeCell ref="C10:I10"/>
    <mergeCell ref="B13:J13"/>
    <mergeCell ref="C14:I14"/>
    <mergeCell ref="C15:I15"/>
    <mergeCell ref="B1:J1"/>
    <mergeCell ref="B2:J2"/>
    <mergeCell ref="B4:J4"/>
    <mergeCell ref="C5:I5"/>
    <mergeCell ref="C6:I6"/>
    <mergeCell ref="C7:I7"/>
    <mergeCell ref="C22:I22"/>
    <mergeCell ref="C24:I24"/>
    <mergeCell ref="C25:I25"/>
    <mergeCell ref="C27:I27"/>
    <mergeCell ref="C28:I28"/>
    <mergeCell ref="B29:I29"/>
    <mergeCell ref="C16:I16"/>
    <mergeCell ref="C17:I17"/>
    <mergeCell ref="C18:I18"/>
    <mergeCell ref="C19:I19"/>
    <mergeCell ref="B20:J20"/>
    <mergeCell ref="B21:I21"/>
    <mergeCell ref="B37:H37"/>
    <mergeCell ref="C38:H38"/>
    <mergeCell ref="C39:H39"/>
    <mergeCell ref="C40:H40"/>
    <mergeCell ref="C41:H41"/>
    <mergeCell ref="C42:H42"/>
    <mergeCell ref="B31:J31"/>
    <mergeCell ref="B32:H32"/>
    <mergeCell ref="C33:H33"/>
    <mergeCell ref="C34:H34"/>
    <mergeCell ref="B35:H35"/>
    <mergeCell ref="B36:J36"/>
    <mergeCell ref="C52:I52"/>
    <mergeCell ref="C53:I53"/>
    <mergeCell ref="C56:I56"/>
    <mergeCell ref="B57:I57"/>
    <mergeCell ref="B58:J58"/>
    <mergeCell ref="B59:I59"/>
    <mergeCell ref="C43:H43"/>
    <mergeCell ref="C44:H44"/>
    <mergeCell ref="C45:H45"/>
    <mergeCell ref="B46:H46"/>
    <mergeCell ref="B47:J47"/>
    <mergeCell ref="B48:I48"/>
    <mergeCell ref="C70:H70"/>
    <mergeCell ref="C71:H71"/>
    <mergeCell ref="C72:H72"/>
    <mergeCell ref="B73:H73"/>
    <mergeCell ref="B74:J74"/>
    <mergeCell ref="B75:J75"/>
    <mergeCell ref="B64:J64"/>
    <mergeCell ref="B65:J65"/>
    <mergeCell ref="B66:H66"/>
    <mergeCell ref="C67:H67"/>
    <mergeCell ref="C68:H68"/>
    <mergeCell ref="C69:H69"/>
    <mergeCell ref="C82:H82"/>
    <mergeCell ref="B83:H83"/>
    <mergeCell ref="B85:D85"/>
    <mergeCell ref="C86:H86"/>
    <mergeCell ref="B87:H87"/>
    <mergeCell ref="B88:J88"/>
    <mergeCell ref="B76:H76"/>
    <mergeCell ref="C77:H77"/>
    <mergeCell ref="C78:H78"/>
    <mergeCell ref="C79:H79"/>
    <mergeCell ref="C80:H80"/>
    <mergeCell ref="C81:H81"/>
    <mergeCell ref="B98:I98"/>
    <mergeCell ref="C99:I99"/>
    <mergeCell ref="C100:I100"/>
    <mergeCell ref="C101:I101"/>
    <mergeCell ref="C102:I102"/>
    <mergeCell ref="B103:I103"/>
    <mergeCell ref="B89:I89"/>
    <mergeCell ref="B91:I91"/>
    <mergeCell ref="B92:J92"/>
    <mergeCell ref="B93:I93"/>
    <mergeCell ref="B96:I96"/>
    <mergeCell ref="B97:J97"/>
    <mergeCell ref="C110:H110"/>
    <mergeCell ref="C111:H111"/>
    <mergeCell ref="C112:H112"/>
    <mergeCell ref="C113:H113"/>
    <mergeCell ref="B114:H114"/>
    <mergeCell ref="C115:J115"/>
    <mergeCell ref="B104:J104"/>
    <mergeCell ref="B105:J105"/>
    <mergeCell ref="B106:H106"/>
    <mergeCell ref="C107:H107"/>
    <mergeCell ref="C108:H108"/>
    <mergeCell ref="C109:H109"/>
    <mergeCell ref="C123:I123"/>
    <mergeCell ref="C124:I124"/>
    <mergeCell ref="C125:I125"/>
    <mergeCell ref="B126:I126"/>
    <mergeCell ref="C128:H128"/>
    <mergeCell ref="B129:C129"/>
    <mergeCell ref="D129:E129"/>
    <mergeCell ref="F129:G129"/>
    <mergeCell ref="B117:J117"/>
    <mergeCell ref="B118:I118"/>
    <mergeCell ref="C119:I119"/>
    <mergeCell ref="C120:I120"/>
    <mergeCell ref="C121:I121"/>
    <mergeCell ref="C122:I122"/>
    <mergeCell ref="B132:C132"/>
    <mergeCell ref="D132:E132"/>
    <mergeCell ref="F132:G132"/>
    <mergeCell ref="B133:C133"/>
    <mergeCell ref="D133:E133"/>
    <mergeCell ref="F133:G133"/>
    <mergeCell ref="B130:C130"/>
    <mergeCell ref="D130:E130"/>
    <mergeCell ref="F130:G130"/>
    <mergeCell ref="B131:C131"/>
    <mergeCell ref="D131:E131"/>
    <mergeCell ref="F131:G131"/>
    <mergeCell ref="C143:I143"/>
    <mergeCell ref="B144:I144"/>
    <mergeCell ref="B136:I136"/>
    <mergeCell ref="C138:H138"/>
    <mergeCell ref="B139:J139"/>
    <mergeCell ref="C140:I140"/>
    <mergeCell ref="C141:I141"/>
    <mergeCell ref="C142:I142"/>
    <mergeCell ref="B134:C134"/>
    <mergeCell ref="D134:E134"/>
    <mergeCell ref="F134:G134"/>
    <mergeCell ref="B135:C135"/>
    <mergeCell ref="D135:E135"/>
    <mergeCell ref="F135:G135"/>
  </mergeCells>
  <pageMargins left="0.39370078740157483" right="0.19685039370078741" top="0.59055118110236227" bottom="0.39370078740157483" header="0.15748031496062992" footer="0.15748031496062992"/>
  <pageSetup paperSize="9" scale="80" firstPageNumber="0" orientation="portrait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AAE7B-28AF-429A-9B61-979F62BFDB01}">
  <sheetPr>
    <tabColor indexed="13"/>
  </sheetPr>
  <dimension ref="A1:M147"/>
  <sheetViews>
    <sheetView showGridLines="0" tabSelected="1" topLeftCell="A6" zoomScale="118" zoomScaleNormal="118" zoomScalePageLayoutView="118" workbookViewId="0"/>
  </sheetViews>
  <sheetFormatPr defaultColWidth="8.85546875" defaultRowHeight="12.75"/>
  <cols>
    <col min="2" max="2" width="7.7109375" customWidth="1"/>
    <col min="6" max="6" width="10.85546875" bestFit="1" customWidth="1"/>
    <col min="8" max="8" width="47" customWidth="1"/>
    <col min="9" max="9" width="16.85546875" customWidth="1"/>
    <col min="10" max="10" width="14.42578125" customWidth="1"/>
    <col min="11" max="11" width="5" customWidth="1"/>
    <col min="12" max="12" width="17" customWidth="1"/>
    <col min="13" max="13" width="15.85546875" customWidth="1"/>
    <col min="14" max="14" width="9.42578125" bestFit="1" customWidth="1"/>
  </cols>
  <sheetData>
    <row r="1" spans="2:10">
      <c r="B1" s="215"/>
      <c r="C1" s="215"/>
      <c r="D1" s="215"/>
      <c r="E1" s="215"/>
      <c r="F1" s="215"/>
      <c r="G1" s="215"/>
      <c r="H1" s="215"/>
      <c r="I1" s="215"/>
      <c r="J1" s="215"/>
    </row>
    <row r="2" spans="2:10">
      <c r="B2" s="216"/>
      <c r="C2" s="216"/>
      <c r="D2" s="216"/>
      <c r="E2" s="216"/>
      <c r="F2" s="216"/>
      <c r="G2" s="216"/>
      <c r="H2" s="216"/>
      <c r="I2" s="216"/>
      <c r="J2" s="216"/>
    </row>
    <row r="3" spans="2:10">
      <c r="B3" s="1"/>
      <c r="C3" s="1"/>
      <c r="D3" s="1"/>
      <c r="E3" s="1"/>
      <c r="F3" s="1"/>
      <c r="G3" s="1"/>
      <c r="H3" s="1"/>
      <c r="I3" s="1"/>
      <c r="J3" s="1"/>
    </row>
    <row r="4" spans="2:10" ht="17.100000000000001" customHeight="1">
      <c r="B4" s="212" t="s">
        <v>154</v>
      </c>
      <c r="C4" s="213"/>
      <c r="D4" s="213"/>
      <c r="E4" s="213"/>
      <c r="F4" s="213"/>
      <c r="G4" s="213"/>
      <c r="H4" s="213"/>
      <c r="I4" s="213"/>
      <c r="J4" s="214"/>
    </row>
    <row r="5" spans="2:10" ht="17.100000000000001" customHeight="1">
      <c r="B5" s="30" t="s">
        <v>9</v>
      </c>
      <c r="C5" s="171" t="s">
        <v>153</v>
      </c>
      <c r="D5" s="172"/>
      <c r="E5" s="172"/>
      <c r="F5" s="172"/>
      <c r="G5" s="172"/>
      <c r="H5" s="172"/>
      <c r="I5" s="173"/>
      <c r="J5" s="31"/>
    </row>
    <row r="6" spans="2:10" ht="17.100000000000001" customHeight="1">
      <c r="B6" s="30" t="s">
        <v>10</v>
      </c>
      <c r="C6" s="171" t="s">
        <v>152</v>
      </c>
      <c r="D6" s="172"/>
      <c r="E6" s="172"/>
      <c r="F6" s="172"/>
      <c r="G6" s="172"/>
      <c r="H6" s="172"/>
      <c r="I6" s="173"/>
      <c r="J6" s="32" t="s">
        <v>155</v>
      </c>
    </row>
    <row r="7" spans="2:10" ht="17.100000000000001" customHeight="1">
      <c r="B7" s="30" t="s">
        <v>11</v>
      </c>
      <c r="C7" s="171" t="s">
        <v>151</v>
      </c>
      <c r="D7" s="172"/>
      <c r="E7" s="172"/>
      <c r="F7" s="172"/>
      <c r="G7" s="172"/>
      <c r="H7" s="172"/>
      <c r="I7" s="173"/>
      <c r="J7" s="32" t="s">
        <v>156</v>
      </c>
    </row>
    <row r="8" spans="2:10" ht="17.100000000000001" customHeight="1">
      <c r="B8" s="32" t="s">
        <v>12</v>
      </c>
      <c r="C8" s="171" t="s">
        <v>150</v>
      </c>
      <c r="D8" s="172"/>
      <c r="E8" s="172"/>
      <c r="F8" s="172"/>
      <c r="G8" s="172"/>
      <c r="H8" s="172"/>
      <c r="I8" s="173"/>
      <c r="J8" s="32" t="s">
        <v>157</v>
      </c>
    </row>
    <row r="9" spans="2:10" ht="17.100000000000001" customHeight="1">
      <c r="B9" s="32" t="s">
        <v>13</v>
      </c>
      <c r="C9" s="171" t="s">
        <v>149</v>
      </c>
      <c r="D9" s="172"/>
      <c r="E9" s="172"/>
      <c r="F9" s="172"/>
      <c r="G9" s="172"/>
      <c r="H9" s="172"/>
      <c r="I9" s="173"/>
      <c r="J9" s="30">
        <v>24</v>
      </c>
    </row>
    <row r="10" spans="2:10" ht="17.100000000000001" customHeight="1">
      <c r="B10" s="32" t="s">
        <v>14</v>
      </c>
      <c r="C10" s="171" t="s">
        <v>201</v>
      </c>
      <c r="D10" s="172"/>
      <c r="E10" s="172"/>
      <c r="F10" s="172"/>
      <c r="G10" s="172"/>
      <c r="H10" s="172"/>
      <c r="I10" s="173"/>
      <c r="J10" s="30">
        <v>2</v>
      </c>
    </row>
    <row r="11" spans="2:10" ht="17.100000000000001" customHeight="1">
      <c r="B11" s="113"/>
      <c r="C11" s="114"/>
      <c r="D11" s="114"/>
      <c r="E11" s="114"/>
      <c r="F11" s="114"/>
      <c r="G11" s="114"/>
      <c r="H11" s="114"/>
      <c r="I11" s="114"/>
      <c r="J11" s="33"/>
    </row>
    <row r="12" spans="2:10" ht="17.100000000000001" customHeight="1">
      <c r="B12" s="33"/>
      <c r="C12" s="34"/>
      <c r="D12" s="34"/>
      <c r="E12" s="34"/>
      <c r="F12" s="34"/>
      <c r="G12" s="34"/>
      <c r="H12" s="34"/>
      <c r="I12" s="33"/>
      <c r="J12" s="33"/>
    </row>
    <row r="13" spans="2:10" ht="17.100000000000001" customHeight="1">
      <c r="B13" s="33"/>
      <c r="C13" s="34"/>
      <c r="D13" s="34"/>
      <c r="E13" s="34"/>
      <c r="F13" s="34"/>
      <c r="G13" s="34"/>
      <c r="H13" s="34"/>
      <c r="I13" s="33"/>
      <c r="J13" s="33"/>
    </row>
    <row r="14" spans="2:10" ht="17.100000000000001" customHeight="1">
      <c r="B14" s="212" t="s">
        <v>49</v>
      </c>
      <c r="C14" s="213"/>
      <c r="D14" s="213"/>
      <c r="E14" s="213"/>
      <c r="F14" s="213"/>
      <c r="G14" s="213"/>
      <c r="H14" s="213"/>
      <c r="I14" s="213"/>
      <c r="J14" s="214"/>
    </row>
    <row r="15" spans="2:10" ht="17.100000000000001" customHeight="1">
      <c r="B15" s="30">
        <v>1</v>
      </c>
      <c r="C15" s="163" t="s">
        <v>8</v>
      </c>
      <c r="D15" s="164"/>
      <c r="E15" s="164"/>
      <c r="F15" s="164"/>
      <c r="G15" s="164"/>
      <c r="H15" s="164"/>
      <c r="I15" s="165"/>
      <c r="J15" s="32" t="s">
        <v>175</v>
      </c>
    </row>
    <row r="16" spans="2:10" ht="17.100000000000001" customHeight="1">
      <c r="B16" s="30">
        <v>2</v>
      </c>
      <c r="C16" s="171" t="s">
        <v>50</v>
      </c>
      <c r="D16" s="172"/>
      <c r="E16" s="172"/>
      <c r="F16" s="172"/>
      <c r="G16" s="172"/>
      <c r="H16" s="172"/>
      <c r="I16" s="173"/>
      <c r="J16" s="35" t="s">
        <v>207</v>
      </c>
    </row>
    <row r="17" spans="2:10" ht="17.100000000000001" customHeight="1">
      <c r="B17" s="30">
        <v>3</v>
      </c>
      <c r="C17" s="163" t="s">
        <v>7</v>
      </c>
      <c r="D17" s="164"/>
      <c r="E17" s="164"/>
      <c r="F17" s="164"/>
      <c r="G17" s="164"/>
      <c r="H17" s="164"/>
      <c r="I17" s="165"/>
      <c r="J17" s="102"/>
    </row>
    <row r="18" spans="2:10" ht="17.100000000000001" customHeight="1">
      <c r="B18" s="30">
        <v>4</v>
      </c>
      <c r="C18" s="163" t="s">
        <v>6</v>
      </c>
      <c r="D18" s="164"/>
      <c r="E18" s="164"/>
      <c r="F18" s="164"/>
      <c r="G18" s="164"/>
      <c r="H18" s="164"/>
      <c r="I18" s="165"/>
      <c r="J18" s="32" t="s">
        <v>175</v>
      </c>
    </row>
    <row r="19" spans="2:10" ht="17.100000000000001" customHeight="1">
      <c r="B19" s="30">
        <v>5</v>
      </c>
      <c r="C19" s="171" t="s">
        <v>5</v>
      </c>
      <c r="D19" s="164"/>
      <c r="E19" s="164"/>
      <c r="F19" s="164"/>
      <c r="G19" s="164"/>
      <c r="H19" s="164"/>
      <c r="I19" s="165"/>
      <c r="J19" s="32" t="s">
        <v>158</v>
      </c>
    </row>
    <row r="20" spans="2:10" ht="17.100000000000001" customHeight="1">
      <c r="B20" s="30">
        <v>6</v>
      </c>
      <c r="C20" s="218" t="s">
        <v>176</v>
      </c>
      <c r="D20" s="219"/>
      <c r="E20" s="219"/>
      <c r="F20" s="219"/>
      <c r="G20" s="219"/>
      <c r="H20" s="219"/>
      <c r="I20" s="220"/>
      <c r="J20" s="105" t="s">
        <v>159</v>
      </c>
    </row>
    <row r="21" spans="2:10" ht="17.100000000000001" customHeight="1">
      <c r="B21" s="167" t="s">
        <v>103</v>
      </c>
      <c r="C21" s="209"/>
      <c r="D21" s="209"/>
      <c r="E21" s="209"/>
      <c r="F21" s="209"/>
      <c r="G21" s="209"/>
      <c r="H21" s="209"/>
      <c r="I21" s="209"/>
      <c r="J21" s="209"/>
    </row>
    <row r="22" spans="2:10" ht="17.100000000000001" customHeight="1">
      <c r="B22" s="210" t="s">
        <v>24</v>
      </c>
      <c r="C22" s="184"/>
      <c r="D22" s="184"/>
      <c r="E22" s="184"/>
      <c r="F22" s="184"/>
      <c r="G22" s="184"/>
      <c r="H22" s="184"/>
      <c r="I22" s="211"/>
      <c r="J22" s="98" t="s">
        <v>87</v>
      </c>
    </row>
    <row r="23" spans="2:10" ht="17.100000000000001" customHeight="1">
      <c r="B23" s="99" t="s">
        <v>9</v>
      </c>
      <c r="C23" s="206" t="s">
        <v>45</v>
      </c>
      <c r="D23" s="207"/>
      <c r="E23" s="207"/>
      <c r="F23" s="207"/>
      <c r="G23" s="207"/>
      <c r="H23" s="207"/>
      <c r="I23" s="208"/>
      <c r="J23" s="102"/>
    </row>
    <row r="24" spans="2:10" ht="17.100000000000001" customHeight="1">
      <c r="B24" s="99" t="s">
        <v>10</v>
      </c>
      <c r="C24" s="100" t="s">
        <v>51</v>
      </c>
      <c r="D24" s="101"/>
      <c r="E24" s="101"/>
      <c r="F24" s="101"/>
      <c r="G24" s="101"/>
      <c r="H24" s="101"/>
      <c r="I24" s="103">
        <v>0.3</v>
      </c>
      <c r="J24" s="104">
        <f>J23*I24</f>
        <v>0</v>
      </c>
    </row>
    <row r="25" spans="2:10" ht="17.100000000000001" customHeight="1">
      <c r="B25" s="99" t="s">
        <v>11</v>
      </c>
      <c r="C25" s="206" t="s">
        <v>52</v>
      </c>
      <c r="D25" s="207"/>
      <c r="E25" s="207"/>
      <c r="F25" s="207"/>
      <c r="G25" s="207"/>
      <c r="H25" s="207"/>
      <c r="I25" s="208"/>
      <c r="J25" s="104"/>
    </row>
    <row r="26" spans="2:10" ht="17.100000000000001" customHeight="1">
      <c r="B26" s="99" t="s">
        <v>12</v>
      </c>
      <c r="C26" s="206" t="s">
        <v>1</v>
      </c>
      <c r="D26" s="207"/>
      <c r="E26" s="207"/>
      <c r="F26" s="207"/>
      <c r="G26" s="207"/>
      <c r="H26" s="207"/>
      <c r="I26" s="208"/>
      <c r="J26" s="104"/>
    </row>
    <row r="27" spans="2:10" ht="17.100000000000001" customHeight="1">
      <c r="B27" s="99" t="s">
        <v>13</v>
      </c>
      <c r="C27" s="100" t="s">
        <v>53</v>
      </c>
      <c r="D27" s="101"/>
      <c r="E27" s="101"/>
      <c r="F27" s="101"/>
      <c r="G27" s="101"/>
      <c r="H27" s="101"/>
      <c r="I27" s="91"/>
      <c r="J27" s="104"/>
    </row>
    <row r="28" spans="2:10" ht="17.100000000000001" customHeight="1">
      <c r="B28" s="99" t="s">
        <v>14</v>
      </c>
      <c r="C28" s="206" t="s">
        <v>104</v>
      </c>
      <c r="D28" s="207"/>
      <c r="E28" s="207"/>
      <c r="F28" s="207"/>
      <c r="G28" s="207"/>
      <c r="H28" s="207"/>
      <c r="I28" s="208"/>
      <c r="J28" s="104"/>
    </row>
    <row r="29" spans="2:10" ht="17.100000000000001" customHeight="1">
      <c r="B29" s="99" t="s">
        <v>15</v>
      </c>
      <c r="C29" s="206" t="s">
        <v>3</v>
      </c>
      <c r="D29" s="207"/>
      <c r="E29" s="207"/>
      <c r="F29" s="207"/>
      <c r="G29" s="207"/>
      <c r="H29" s="207"/>
      <c r="I29" s="208"/>
      <c r="J29" s="104"/>
    </row>
    <row r="30" spans="2:10" ht="17.100000000000001" customHeight="1">
      <c r="B30" s="160" t="s">
        <v>102</v>
      </c>
      <c r="C30" s="161"/>
      <c r="D30" s="161"/>
      <c r="E30" s="161"/>
      <c r="F30" s="161"/>
      <c r="G30" s="161"/>
      <c r="H30" s="161"/>
      <c r="I30" s="162"/>
      <c r="J30" s="78">
        <f>SUM(J23:J29)</f>
        <v>0</v>
      </c>
    </row>
    <row r="31" spans="2:10" ht="17.100000000000001" customHeight="1">
      <c r="B31" s="38"/>
      <c r="C31" s="76" t="s">
        <v>105</v>
      </c>
      <c r="D31" s="38"/>
      <c r="E31" s="38"/>
      <c r="F31" s="38"/>
      <c r="G31" s="38"/>
      <c r="H31" s="38"/>
      <c r="I31" s="38"/>
      <c r="J31" s="39"/>
    </row>
    <row r="32" spans="2:10" ht="17.100000000000001" customHeight="1">
      <c r="B32" s="178" t="s">
        <v>54</v>
      </c>
      <c r="C32" s="179"/>
      <c r="D32" s="179"/>
      <c r="E32" s="179"/>
      <c r="F32" s="179"/>
      <c r="G32" s="179"/>
      <c r="H32" s="179"/>
      <c r="I32" s="179"/>
      <c r="J32" s="180"/>
    </row>
    <row r="33" spans="2:13" ht="17.100000000000001" customHeight="1">
      <c r="B33" s="166" t="s">
        <v>88</v>
      </c>
      <c r="C33" s="167"/>
      <c r="D33" s="167"/>
      <c r="E33" s="167"/>
      <c r="F33" s="167"/>
      <c r="G33" s="167"/>
      <c r="H33" s="168"/>
      <c r="I33" s="35" t="s">
        <v>2</v>
      </c>
      <c r="J33" s="32" t="s">
        <v>87</v>
      </c>
    </row>
    <row r="34" spans="2:13" ht="17.100000000000001" customHeight="1">
      <c r="B34" s="35" t="s">
        <v>9</v>
      </c>
      <c r="C34" s="171" t="s">
        <v>56</v>
      </c>
      <c r="D34" s="172"/>
      <c r="E34" s="172"/>
      <c r="F34" s="172"/>
      <c r="G34" s="172"/>
      <c r="H34" s="173"/>
      <c r="I34" s="40">
        <v>8.3299999999999999E-2</v>
      </c>
      <c r="J34" s="36">
        <f>$J$30*I34</f>
        <v>0</v>
      </c>
    </row>
    <row r="35" spans="2:13" ht="17.100000000000001" customHeight="1">
      <c r="B35" s="35" t="s">
        <v>10</v>
      </c>
      <c r="C35" s="171" t="s">
        <v>85</v>
      </c>
      <c r="D35" s="172"/>
      <c r="E35" s="172"/>
      <c r="F35" s="172"/>
      <c r="G35" s="172"/>
      <c r="H35" s="173"/>
      <c r="I35" s="41">
        <v>0.1111</v>
      </c>
      <c r="J35" s="36">
        <f>$J$30*I35</f>
        <v>0</v>
      </c>
    </row>
    <row r="36" spans="2:13" ht="17.100000000000001" customHeight="1">
      <c r="B36" s="203" t="s">
        <v>101</v>
      </c>
      <c r="C36" s="204"/>
      <c r="D36" s="204"/>
      <c r="E36" s="204"/>
      <c r="F36" s="204"/>
      <c r="G36" s="204"/>
      <c r="H36" s="205"/>
      <c r="I36" s="120">
        <f>SUM(I34:I35)</f>
        <v>0.19440000000000002</v>
      </c>
      <c r="J36" s="79">
        <f>SUM(J34:J35)</f>
        <v>0</v>
      </c>
    </row>
    <row r="37" spans="2:13" ht="17.100000000000001" customHeight="1">
      <c r="B37" s="184"/>
      <c r="C37" s="184"/>
      <c r="D37" s="184"/>
      <c r="E37" s="184"/>
      <c r="F37" s="184"/>
      <c r="G37" s="184"/>
      <c r="H37" s="184"/>
      <c r="I37" s="184"/>
      <c r="J37" s="184"/>
    </row>
    <row r="38" spans="2:13" ht="17.100000000000001" customHeight="1">
      <c r="B38" s="166" t="s">
        <v>66</v>
      </c>
      <c r="C38" s="167"/>
      <c r="D38" s="167"/>
      <c r="E38" s="167"/>
      <c r="F38" s="167"/>
      <c r="G38" s="167"/>
      <c r="H38" s="168"/>
      <c r="I38" s="35" t="s">
        <v>2</v>
      </c>
      <c r="J38" s="35" t="s">
        <v>87</v>
      </c>
      <c r="L38" s="28"/>
      <c r="M38" s="27"/>
    </row>
    <row r="39" spans="2:13" ht="17.100000000000001" customHeight="1">
      <c r="B39" s="51" t="s">
        <v>9</v>
      </c>
      <c r="C39" s="171" t="s">
        <v>59</v>
      </c>
      <c r="D39" s="172"/>
      <c r="E39" s="172"/>
      <c r="F39" s="172"/>
      <c r="G39" s="172"/>
      <c r="H39" s="173"/>
      <c r="I39" s="56">
        <v>0.1</v>
      </c>
      <c r="J39" s="57">
        <f>$J$30*I39</f>
        <v>0</v>
      </c>
      <c r="L39" s="29"/>
      <c r="M39" s="27"/>
    </row>
    <row r="40" spans="2:13" ht="17.100000000000001" customHeight="1">
      <c r="B40" s="35" t="s">
        <v>10</v>
      </c>
      <c r="C40" s="171" t="s">
        <v>60</v>
      </c>
      <c r="D40" s="172"/>
      <c r="E40" s="172"/>
      <c r="F40" s="172"/>
      <c r="G40" s="172"/>
      <c r="H40" s="173"/>
      <c r="I40" s="40">
        <v>2.5000000000000001E-2</v>
      </c>
      <c r="J40" s="57">
        <f t="shared" ref="J40:J46" si="0">$J$30*I40</f>
        <v>0</v>
      </c>
      <c r="L40" s="28"/>
    </row>
    <row r="41" spans="2:13" ht="17.100000000000001" customHeight="1">
      <c r="B41" s="35" t="s">
        <v>11</v>
      </c>
      <c r="C41" s="171" t="s">
        <v>61</v>
      </c>
      <c r="D41" s="172"/>
      <c r="E41" s="172"/>
      <c r="F41" s="172"/>
      <c r="G41" s="172"/>
      <c r="H41" s="173"/>
      <c r="I41" s="40">
        <v>0.03</v>
      </c>
      <c r="J41" s="57">
        <f t="shared" si="0"/>
        <v>0</v>
      </c>
      <c r="L41" s="28"/>
    </row>
    <row r="42" spans="2:13" ht="17.100000000000001" customHeight="1">
      <c r="B42" s="35" t="s">
        <v>12</v>
      </c>
      <c r="C42" s="171" t="s">
        <v>58</v>
      </c>
      <c r="D42" s="172"/>
      <c r="E42" s="172"/>
      <c r="F42" s="172"/>
      <c r="G42" s="172"/>
      <c r="H42" s="173"/>
      <c r="I42" s="40">
        <v>1.4999999999999999E-2</v>
      </c>
      <c r="J42" s="57">
        <f t="shared" si="0"/>
        <v>0</v>
      </c>
    </row>
    <row r="43" spans="2:13" ht="17.100000000000001" customHeight="1">
      <c r="B43" s="35" t="s">
        <v>13</v>
      </c>
      <c r="C43" s="171" t="s">
        <v>62</v>
      </c>
      <c r="D43" s="172"/>
      <c r="E43" s="172"/>
      <c r="F43" s="172"/>
      <c r="G43" s="172"/>
      <c r="H43" s="173"/>
      <c r="I43" s="40">
        <v>0.01</v>
      </c>
      <c r="J43" s="57">
        <f t="shared" si="0"/>
        <v>0</v>
      </c>
    </row>
    <row r="44" spans="2:13" ht="17.100000000000001" customHeight="1">
      <c r="B44" s="35" t="s">
        <v>14</v>
      </c>
      <c r="C44" s="171" t="s">
        <v>63</v>
      </c>
      <c r="D44" s="172"/>
      <c r="E44" s="172"/>
      <c r="F44" s="172"/>
      <c r="G44" s="172"/>
      <c r="H44" s="173"/>
      <c r="I44" s="40">
        <v>6.0000000000000001E-3</v>
      </c>
      <c r="J44" s="57">
        <f t="shared" si="0"/>
        <v>0</v>
      </c>
    </row>
    <row r="45" spans="2:13" ht="17.100000000000001" customHeight="1">
      <c r="B45" s="35" t="s">
        <v>15</v>
      </c>
      <c r="C45" s="171" t="s">
        <v>64</v>
      </c>
      <c r="D45" s="172"/>
      <c r="E45" s="172"/>
      <c r="F45" s="172"/>
      <c r="G45" s="172"/>
      <c r="H45" s="173"/>
      <c r="I45" s="40">
        <v>2E-3</v>
      </c>
      <c r="J45" s="57">
        <f t="shared" si="0"/>
        <v>0</v>
      </c>
    </row>
    <row r="46" spans="2:13" ht="17.100000000000001" customHeight="1">
      <c r="B46" s="52" t="s">
        <v>16</v>
      </c>
      <c r="C46" s="171" t="s">
        <v>65</v>
      </c>
      <c r="D46" s="172"/>
      <c r="E46" s="172"/>
      <c r="F46" s="172"/>
      <c r="G46" s="172"/>
      <c r="H46" s="173"/>
      <c r="I46" s="55">
        <v>0.08</v>
      </c>
      <c r="J46" s="57">
        <f t="shared" si="0"/>
        <v>0</v>
      </c>
    </row>
    <row r="47" spans="2:13" ht="17.100000000000001" customHeight="1">
      <c r="B47" s="188" t="s">
        <v>106</v>
      </c>
      <c r="C47" s="189"/>
      <c r="D47" s="189"/>
      <c r="E47" s="189"/>
      <c r="F47" s="189"/>
      <c r="G47" s="189"/>
      <c r="H47" s="190"/>
      <c r="I47" s="120">
        <f>SUM(I39:I46)</f>
        <v>0.26800000000000002</v>
      </c>
      <c r="J47" s="79">
        <f>SUM(J39:J46)</f>
        <v>0</v>
      </c>
      <c r="L47" s="26"/>
    </row>
    <row r="48" spans="2:13" ht="17.100000000000001" customHeight="1">
      <c r="B48" s="184"/>
      <c r="C48" s="184"/>
      <c r="D48" s="184"/>
      <c r="E48" s="184"/>
      <c r="F48" s="184"/>
      <c r="G48" s="184"/>
      <c r="H48" s="184"/>
      <c r="I48" s="184"/>
      <c r="J48" s="184"/>
    </row>
    <row r="49" spans="1:10" ht="17.100000000000001" customHeight="1">
      <c r="B49" s="200" t="s">
        <v>67</v>
      </c>
      <c r="C49" s="201"/>
      <c r="D49" s="201"/>
      <c r="E49" s="201"/>
      <c r="F49" s="201"/>
      <c r="G49" s="201"/>
      <c r="H49" s="201"/>
      <c r="I49" s="202"/>
      <c r="J49" s="81" t="s">
        <v>87</v>
      </c>
    </row>
    <row r="50" spans="1:10" ht="17.100000000000001" customHeight="1">
      <c r="B50" s="51" t="s">
        <v>9</v>
      </c>
      <c r="C50" s="68" t="s">
        <v>112</v>
      </c>
      <c r="D50" s="69"/>
      <c r="E50" s="69"/>
      <c r="F50" s="69"/>
      <c r="G50" s="69"/>
      <c r="H50" s="69"/>
      <c r="I50" s="82"/>
      <c r="J50" s="57">
        <f>ROUND(((I50*1)*15),2)</f>
        <v>0</v>
      </c>
    </row>
    <row r="51" spans="1:10" ht="17.100000000000001" customHeight="1">
      <c r="B51" s="51" t="s">
        <v>110</v>
      </c>
      <c r="C51" s="68" t="s">
        <v>111</v>
      </c>
      <c r="D51" s="69"/>
      <c r="E51" s="69"/>
      <c r="F51" s="69"/>
      <c r="G51" s="69"/>
      <c r="H51" s="69"/>
      <c r="I51" s="73">
        <v>0.06</v>
      </c>
      <c r="J51" s="57">
        <f>-ROUND((J23*6%),2)</f>
        <v>0</v>
      </c>
    </row>
    <row r="52" spans="1:10" ht="17.100000000000001" customHeight="1">
      <c r="B52" s="35" t="s">
        <v>10</v>
      </c>
      <c r="C52" s="83" t="s">
        <v>115</v>
      </c>
      <c r="D52" s="84"/>
      <c r="E52" s="84"/>
      <c r="F52" s="84"/>
      <c r="G52" s="84"/>
      <c r="H52" s="84"/>
      <c r="I52" s="86"/>
      <c r="J52" s="36">
        <f>ROUND((I52*15),2)</f>
        <v>0</v>
      </c>
    </row>
    <row r="53" spans="1:10" ht="17.100000000000001" customHeight="1">
      <c r="B53" s="35" t="s">
        <v>11</v>
      </c>
      <c r="C53" s="171" t="s">
        <v>113</v>
      </c>
      <c r="D53" s="172"/>
      <c r="E53" s="172"/>
      <c r="F53" s="172"/>
      <c r="G53" s="172"/>
      <c r="H53" s="172"/>
      <c r="I53" s="173"/>
      <c r="J53" s="36"/>
    </row>
    <row r="54" spans="1:10" ht="17.100000000000001" customHeight="1">
      <c r="B54" s="52" t="s">
        <v>12</v>
      </c>
      <c r="C54" s="171" t="s">
        <v>114</v>
      </c>
      <c r="D54" s="172"/>
      <c r="E54" s="172"/>
      <c r="F54" s="172"/>
      <c r="G54" s="172"/>
      <c r="H54" s="172"/>
      <c r="I54" s="173"/>
      <c r="J54" s="50"/>
    </row>
    <row r="55" spans="1:10" ht="17.100000000000001" customHeight="1">
      <c r="B55" s="52" t="s">
        <v>13</v>
      </c>
      <c r="C55" s="68" t="s">
        <v>107</v>
      </c>
      <c r="D55" s="69"/>
      <c r="E55" s="69"/>
      <c r="F55" s="69"/>
      <c r="G55" s="69"/>
      <c r="H55" s="69"/>
      <c r="I55" s="82"/>
      <c r="J55" s="50"/>
    </row>
    <row r="56" spans="1:10" ht="17.100000000000001" customHeight="1">
      <c r="B56" s="52" t="s">
        <v>14</v>
      </c>
      <c r="C56" s="68" t="s">
        <v>108</v>
      </c>
      <c r="D56" s="69"/>
      <c r="E56" s="69"/>
      <c r="F56" s="69"/>
      <c r="G56" s="69"/>
      <c r="H56" s="69"/>
      <c r="I56" s="82"/>
      <c r="J56" s="50"/>
    </row>
    <row r="57" spans="1:10" ht="17.100000000000001" customHeight="1">
      <c r="B57" s="52" t="s">
        <v>15</v>
      </c>
      <c r="C57" s="171" t="s">
        <v>109</v>
      </c>
      <c r="D57" s="172"/>
      <c r="E57" s="172"/>
      <c r="F57" s="172"/>
      <c r="G57" s="172"/>
      <c r="H57" s="172"/>
      <c r="I57" s="173"/>
      <c r="J57" s="50"/>
    </row>
    <row r="58" spans="1:10" ht="17.100000000000001" customHeight="1">
      <c r="B58" s="166" t="s">
        <v>89</v>
      </c>
      <c r="C58" s="167"/>
      <c r="D58" s="167"/>
      <c r="E58" s="167"/>
      <c r="F58" s="167"/>
      <c r="G58" s="167"/>
      <c r="H58" s="167"/>
      <c r="I58" s="168"/>
      <c r="J58" s="46">
        <f>SUM(J50:J57)</f>
        <v>0</v>
      </c>
    </row>
    <row r="59" spans="1:10" ht="22.5" customHeight="1">
      <c r="B59" s="193" t="s">
        <v>118</v>
      </c>
      <c r="C59" s="193"/>
      <c r="D59" s="193"/>
      <c r="E59" s="193"/>
      <c r="F59" s="193"/>
      <c r="G59" s="193"/>
      <c r="H59" s="193"/>
      <c r="I59" s="193"/>
      <c r="J59" s="193"/>
    </row>
    <row r="60" spans="1:10" ht="27" customHeight="1">
      <c r="B60" s="197" t="s">
        <v>68</v>
      </c>
      <c r="C60" s="198"/>
      <c r="D60" s="198"/>
      <c r="E60" s="198"/>
      <c r="F60" s="198"/>
      <c r="G60" s="198"/>
      <c r="H60" s="198"/>
      <c r="I60" s="199"/>
      <c r="J60" s="61" t="s">
        <v>87</v>
      </c>
    </row>
    <row r="61" spans="1:10" ht="17.100000000000001" customHeight="1">
      <c r="B61" s="35" t="s">
        <v>69</v>
      </c>
      <c r="C61" s="68" t="s">
        <v>55</v>
      </c>
      <c r="D61" s="71"/>
      <c r="E61" s="71"/>
      <c r="F61" s="71"/>
      <c r="G61" s="71"/>
      <c r="H61" s="71"/>
      <c r="I61" s="87">
        <v>0.19439999999999999</v>
      </c>
      <c r="J61" s="36">
        <f>J36</f>
        <v>0</v>
      </c>
    </row>
    <row r="62" spans="1:10" ht="17.100000000000001" customHeight="1">
      <c r="B62" s="35" t="s">
        <v>70</v>
      </c>
      <c r="C62" s="68" t="s">
        <v>57</v>
      </c>
      <c r="D62" s="69"/>
      <c r="E62" s="71"/>
      <c r="F62" s="71"/>
      <c r="G62" s="71"/>
      <c r="H62" s="71"/>
      <c r="I62" s="87">
        <v>0.26800000000000002</v>
      </c>
      <c r="J62" s="47">
        <f>J47</f>
        <v>0</v>
      </c>
    </row>
    <row r="63" spans="1:10" ht="17.100000000000001" customHeight="1">
      <c r="B63" s="52" t="s">
        <v>71</v>
      </c>
      <c r="C63" s="68" t="s">
        <v>72</v>
      </c>
      <c r="D63" s="71"/>
      <c r="E63" s="71"/>
      <c r="F63" s="71"/>
      <c r="G63" s="71"/>
      <c r="H63" s="71"/>
      <c r="I63" s="72"/>
      <c r="J63" s="53">
        <f>J58</f>
        <v>0</v>
      </c>
    </row>
    <row r="64" spans="1:10" ht="17.100000000000001" customHeight="1">
      <c r="A64" s="88"/>
      <c r="B64" s="89" t="s">
        <v>116</v>
      </c>
      <c r="C64" s="90"/>
      <c r="D64" s="90"/>
      <c r="E64" s="90"/>
      <c r="F64" s="90"/>
      <c r="G64" s="80"/>
      <c r="H64" s="80"/>
      <c r="I64" s="121">
        <v>0.46239999999999998</v>
      </c>
      <c r="J64" s="79">
        <f>SUM(J61:J63)</f>
        <v>0</v>
      </c>
    </row>
    <row r="65" spans="2:10" ht="23.25" customHeight="1">
      <c r="B65" s="193" t="s">
        <v>117</v>
      </c>
      <c r="C65" s="193"/>
      <c r="D65" s="193"/>
      <c r="E65" s="193"/>
      <c r="F65" s="193"/>
      <c r="G65" s="193"/>
      <c r="H65" s="193"/>
      <c r="I65" s="193"/>
      <c r="J65" s="193"/>
    </row>
    <row r="66" spans="2:10" ht="17.100000000000001" customHeight="1">
      <c r="B66" s="178" t="s">
        <v>73</v>
      </c>
      <c r="C66" s="179"/>
      <c r="D66" s="179"/>
      <c r="E66" s="179"/>
      <c r="F66" s="179"/>
      <c r="G66" s="179"/>
      <c r="H66" s="179"/>
      <c r="I66" s="179"/>
      <c r="J66" s="180"/>
    </row>
    <row r="67" spans="2:10" ht="17.100000000000001" customHeight="1">
      <c r="B67" s="166"/>
      <c r="C67" s="167"/>
      <c r="D67" s="167"/>
      <c r="E67" s="167"/>
      <c r="F67" s="167"/>
      <c r="G67" s="167"/>
      <c r="H67" s="168"/>
      <c r="I67" s="58" t="s">
        <v>2</v>
      </c>
      <c r="J67" s="58" t="s">
        <v>87</v>
      </c>
    </row>
    <row r="68" spans="2:10" ht="17.100000000000001" customHeight="1">
      <c r="B68" s="35" t="s">
        <v>9</v>
      </c>
      <c r="C68" s="171" t="s">
        <v>76</v>
      </c>
      <c r="D68" s="172"/>
      <c r="E68" s="172"/>
      <c r="F68" s="172"/>
      <c r="G68" s="172"/>
      <c r="H68" s="173"/>
      <c r="I68" s="40">
        <v>4.5999999999999999E-3</v>
      </c>
      <c r="J68" s="47">
        <f>$J$30*I68</f>
        <v>0</v>
      </c>
    </row>
    <row r="69" spans="2:10" ht="17.100000000000001" customHeight="1">
      <c r="B69" s="35" t="s">
        <v>10</v>
      </c>
      <c r="C69" s="171" t="s">
        <v>75</v>
      </c>
      <c r="D69" s="172"/>
      <c r="E69" s="172"/>
      <c r="F69" s="172"/>
      <c r="G69" s="172"/>
      <c r="H69" s="173"/>
      <c r="I69" s="43">
        <v>4.0000000000000002E-4</v>
      </c>
      <c r="J69" s="47">
        <f t="shared" ref="J69:J73" si="1">$J$30*I69</f>
        <v>0</v>
      </c>
    </row>
    <row r="70" spans="2:10" ht="17.100000000000001" customHeight="1">
      <c r="B70" s="35" t="s">
        <v>11</v>
      </c>
      <c r="C70" s="171" t="s">
        <v>119</v>
      </c>
      <c r="D70" s="172"/>
      <c r="E70" s="172"/>
      <c r="F70" s="172"/>
      <c r="G70" s="172"/>
      <c r="H70" s="173"/>
      <c r="I70" s="40">
        <v>0.02</v>
      </c>
      <c r="J70" s="47">
        <f t="shared" si="1"/>
        <v>0</v>
      </c>
    </row>
    <row r="71" spans="2:10" ht="17.100000000000001" customHeight="1">
      <c r="B71" s="35" t="s">
        <v>12</v>
      </c>
      <c r="C71" s="171" t="s">
        <v>74</v>
      </c>
      <c r="D71" s="172"/>
      <c r="E71" s="172"/>
      <c r="F71" s="172"/>
      <c r="G71" s="172"/>
      <c r="H71" s="173"/>
      <c r="I71" s="40">
        <v>1.9400000000000001E-2</v>
      </c>
      <c r="J71" s="47">
        <f t="shared" si="1"/>
        <v>0</v>
      </c>
    </row>
    <row r="72" spans="2:10" ht="29.1" customHeight="1">
      <c r="B72" s="35" t="s">
        <v>13</v>
      </c>
      <c r="C72" s="194" t="s">
        <v>90</v>
      </c>
      <c r="D72" s="195"/>
      <c r="E72" s="195"/>
      <c r="F72" s="195"/>
      <c r="G72" s="195"/>
      <c r="H72" s="196"/>
      <c r="I72" s="41">
        <f>I71*I47</f>
        <v>5.1992000000000002E-3</v>
      </c>
      <c r="J72" s="47">
        <f t="shared" si="1"/>
        <v>0</v>
      </c>
    </row>
    <row r="73" spans="2:10" ht="17.100000000000001" customHeight="1">
      <c r="B73" s="52" t="s">
        <v>14</v>
      </c>
      <c r="C73" s="171" t="s">
        <v>91</v>
      </c>
      <c r="D73" s="172"/>
      <c r="E73" s="172"/>
      <c r="F73" s="172"/>
      <c r="G73" s="172"/>
      <c r="H73" s="173"/>
      <c r="I73" s="59">
        <v>0.02</v>
      </c>
      <c r="J73" s="47">
        <f t="shared" si="1"/>
        <v>0</v>
      </c>
    </row>
    <row r="74" spans="2:10" ht="17.100000000000001" customHeight="1">
      <c r="B74" s="188" t="s">
        <v>120</v>
      </c>
      <c r="C74" s="189"/>
      <c r="D74" s="189"/>
      <c r="E74" s="189"/>
      <c r="F74" s="189"/>
      <c r="G74" s="189"/>
      <c r="H74" s="190"/>
      <c r="I74" s="120">
        <f>SUM(I68:I73)</f>
        <v>6.95992E-2</v>
      </c>
      <c r="J74" s="79">
        <f>SUM(J68:J73)</f>
        <v>0</v>
      </c>
    </row>
    <row r="75" spans="2:10" ht="39.75" customHeight="1">
      <c r="B75" s="167" t="s">
        <v>124</v>
      </c>
      <c r="C75" s="167"/>
      <c r="D75" s="167"/>
      <c r="E75" s="167"/>
      <c r="F75" s="167"/>
      <c r="G75" s="167"/>
      <c r="H75" s="167"/>
      <c r="I75" s="167"/>
      <c r="J75" s="167"/>
    </row>
    <row r="76" spans="2:10" ht="17.100000000000001" customHeight="1">
      <c r="B76" s="178" t="s">
        <v>77</v>
      </c>
      <c r="C76" s="179"/>
      <c r="D76" s="179"/>
      <c r="E76" s="179"/>
      <c r="F76" s="179"/>
      <c r="G76" s="179"/>
      <c r="H76" s="179"/>
      <c r="I76" s="179"/>
      <c r="J76" s="180"/>
    </row>
    <row r="77" spans="2:10" ht="17.100000000000001" customHeight="1">
      <c r="B77" s="166"/>
      <c r="C77" s="167"/>
      <c r="D77" s="167"/>
      <c r="E77" s="167"/>
      <c r="F77" s="167"/>
      <c r="G77" s="167"/>
      <c r="H77" s="168"/>
      <c r="I77" s="58" t="s">
        <v>2</v>
      </c>
      <c r="J77" s="58" t="s">
        <v>87</v>
      </c>
    </row>
    <row r="78" spans="2:10" ht="17.100000000000001" customHeight="1">
      <c r="B78" s="35" t="s">
        <v>9</v>
      </c>
      <c r="C78" s="171" t="s">
        <v>92</v>
      </c>
      <c r="D78" s="172"/>
      <c r="E78" s="172"/>
      <c r="F78" s="172"/>
      <c r="G78" s="172"/>
      <c r="H78" s="173"/>
      <c r="I78" s="44"/>
      <c r="J78" s="36">
        <f>$J$30*I78</f>
        <v>0</v>
      </c>
    </row>
    <row r="79" spans="2:10" ht="17.100000000000001" customHeight="1">
      <c r="B79" s="35" t="s">
        <v>10</v>
      </c>
      <c r="C79" s="171" t="s">
        <v>121</v>
      </c>
      <c r="D79" s="172"/>
      <c r="E79" s="172"/>
      <c r="F79" s="172"/>
      <c r="G79" s="172"/>
      <c r="H79" s="173"/>
      <c r="I79" s="44">
        <v>2.8E-3</v>
      </c>
      <c r="J79" s="36">
        <f t="shared" ref="J79:J82" si="2">$J$30*I79</f>
        <v>0</v>
      </c>
    </row>
    <row r="80" spans="2:10" ht="17.100000000000001" customHeight="1">
      <c r="B80" s="35" t="s">
        <v>11</v>
      </c>
      <c r="C80" s="171" t="s">
        <v>93</v>
      </c>
      <c r="D80" s="172"/>
      <c r="E80" s="172"/>
      <c r="F80" s="172"/>
      <c r="G80" s="172"/>
      <c r="H80" s="173"/>
      <c r="I80" s="44">
        <v>2.0000000000000001E-4</v>
      </c>
      <c r="J80" s="36">
        <f t="shared" si="2"/>
        <v>0</v>
      </c>
    </row>
    <row r="81" spans="2:10" ht="17.100000000000001" customHeight="1">
      <c r="B81" s="35" t="s">
        <v>12</v>
      </c>
      <c r="C81" s="171" t="s">
        <v>94</v>
      </c>
      <c r="D81" s="172"/>
      <c r="E81" s="172"/>
      <c r="F81" s="172"/>
      <c r="G81" s="172"/>
      <c r="H81" s="173"/>
      <c r="I81" s="40">
        <v>3.3E-3</v>
      </c>
      <c r="J81" s="36">
        <f t="shared" si="2"/>
        <v>0</v>
      </c>
    </row>
    <row r="82" spans="2:10" ht="17.100000000000001" customHeight="1">
      <c r="B82" s="35" t="s">
        <v>13</v>
      </c>
      <c r="C82" s="171" t="s">
        <v>95</v>
      </c>
      <c r="D82" s="172"/>
      <c r="E82" s="172"/>
      <c r="F82" s="172"/>
      <c r="G82" s="172"/>
      <c r="H82" s="173"/>
      <c r="I82" s="44">
        <v>2E-3</v>
      </c>
      <c r="J82" s="36">
        <f t="shared" si="2"/>
        <v>0</v>
      </c>
    </row>
    <row r="83" spans="2:10" ht="17.100000000000001" customHeight="1">
      <c r="B83" s="35" t="s">
        <v>14</v>
      </c>
      <c r="C83" s="171" t="s">
        <v>122</v>
      </c>
      <c r="D83" s="172"/>
      <c r="E83" s="172"/>
      <c r="F83" s="172"/>
      <c r="G83" s="172"/>
      <c r="H83" s="173"/>
      <c r="I83" s="44">
        <v>1.3899999999999999E-2</v>
      </c>
      <c r="J83" s="36">
        <f>$J$30*I83</f>
        <v>0</v>
      </c>
    </row>
    <row r="84" spans="2:10" ht="17.100000000000001" customHeight="1">
      <c r="B84" s="188" t="s">
        <v>123</v>
      </c>
      <c r="C84" s="189"/>
      <c r="D84" s="189"/>
      <c r="E84" s="189"/>
      <c r="F84" s="189"/>
      <c r="G84" s="189"/>
      <c r="H84" s="190"/>
      <c r="I84" s="42">
        <f>I79+I80+I81+I82+I83</f>
        <v>2.2199999999999998E-2</v>
      </c>
      <c r="J84" s="36"/>
    </row>
    <row r="85" spans="2:10" ht="17.100000000000001" customHeight="1">
      <c r="B85" s="35" t="s">
        <v>15</v>
      </c>
      <c r="C85" s="68" t="s">
        <v>125</v>
      </c>
      <c r="D85" s="69"/>
      <c r="E85" s="69"/>
      <c r="F85" s="69"/>
      <c r="G85" s="69"/>
      <c r="H85" s="70"/>
      <c r="I85" s="44">
        <v>3.8999999999999998E-3</v>
      </c>
      <c r="J85" s="36">
        <f>I85*J30</f>
        <v>0</v>
      </c>
    </row>
    <row r="86" spans="2:10" ht="17.100000000000001" customHeight="1">
      <c r="B86" s="191"/>
      <c r="C86" s="192"/>
      <c r="D86" s="192"/>
      <c r="E86" s="92"/>
      <c r="F86" s="93"/>
      <c r="G86" s="94" t="s">
        <v>126</v>
      </c>
      <c r="H86" s="95"/>
      <c r="I86" s="42">
        <f>I84+I85</f>
        <v>2.6099999999999998E-2</v>
      </c>
      <c r="J86" s="36"/>
    </row>
    <row r="87" spans="2:10" ht="17.100000000000001" customHeight="1">
      <c r="B87" s="35" t="s">
        <v>16</v>
      </c>
      <c r="C87" s="171" t="s">
        <v>127</v>
      </c>
      <c r="D87" s="172"/>
      <c r="E87" s="172"/>
      <c r="F87" s="172"/>
      <c r="G87" s="172"/>
      <c r="H87" s="173"/>
      <c r="I87" s="44">
        <v>3.7000000000000002E-3</v>
      </c>
      <c r="J87" s="36">
        <f>I87*J30</f>
        <v>0</v>
      </c>
    </row>
    <row r="88" spans="2:10" ht="17.100000000000001" customHeight="1">
      <c r="B88" s="188" t="s">
        <v>123</v>
      </c>
      <c r="C88" s="189"/>
      <c r="D88" s="189"/>
      <c r="E88" s="189"/>
      <c r="F88" s="189"/>
      <c r="G88" s="189"/>
      <c r="H88" s="190"/>
      <c r="I88" s="120">
        <f>I86+I87</f>
        <v>2.98E-2</v>
      </c>
      <c r="J88" s="79">
        <f>SUM(J78:J87)</f>
        <v>0</v>
      </c>
    </row>
    <row r="89" spans="2:10" ht="23.25" customHeight="1">
      <c r="B89" s="193" t="s">
        <v>128</v>
      </c>
      <c r="C89" s="193"/>
      <c r="D89" s="193"/>
      <c r="E89" s="193"/>
      <c r="F89" s="193"/>
      <c r="G89" s="193"/>
      <c r="H89" s="193"/>
      <c r="I89" s="193"/>
      <c r="J89" s="193"/>
    </row>
    <row r="90" spans="2:10" ht="17.100000000000001" customHeight="1">
      <c r="B90" s="181" t="s">
        <v>78</v>
      </c>
      <c r="C90" s="182"/>
      <c r="D90" s="182"/>
      <c r="E90" s="182"/>
      <c r="F90" s="182"/>
      <c r="G90" s="182"/>
      <c r="H90" s="182"/>
      <c r="I90" s="183"/>
      <c r="J90" s="32" t="s">
        <v>87</v>
      </c>
    </row>
    <row r="91" spans="2:10" ht="17.100000000000001" customHeight="1">
      <c r="B91" s="52" t="s">
        <v>9</v>
      </c>
      <c r="C91" s="83" t="s">
        <v>96</v>
      </c>
      <c r="D91" s="84"/>
      <c r="E91" s="84"/>
      <c r="F91" s="84"/>
      <c r="G91" s="84"/>
      <c r="H91" s="84"/>
      <c r="I91" s="85"/>
      <c r="J91" s="50"/>
    </row>
    <row r="92" spans="2:10" ht="17.100000000000001" customHeight="1">
      <c r="B92" s="166" t="s">
        <v>89</v>
      </c>
      <c r="C92" s="167"/>
      <c r="D92" s="167"/>
      <c r="E92" s="167"/>
      <c r="F92" s="167"/>
      <c r="G92" s="167"/>
      <c r="H92" s="167"/>
      <c r="I92" s="168"/>
      <c r="J92" s="46">
        <f>J91</f>
        <v>0</v>
      </c>
    </row>
    <row r="93" spans="2:10" ht="26.25" customHeight="1">
      <c r="B93" s="184" t="s">
        <v>129</v>
      </c>
      <c r="C93" s="184"/>
      <c r="D93" s="184"/>
      <c r="E93" s="184"/>
      <c r="F93" s="184"/>
      <c r="G93" s="184"/>
      <c r="H93" s="184"/>
      <c r="I93" s="184"/>
      <c r="J93" s="184"/>
    </row>
    <row r="94" spans="2:10" ht="17.100000000000001" customHeight="1">
      <c r="B94" s="185" t="s">
        <v>86</v>
      </c>
      <c r="C94" s="186"/>
      <c r="D94" s="186"/>
      <c r="E94" s="186"/>
      <c r="F94" s="186"/>
      <c r="G94" s="186"/>
      <c r="H94" s="186"/>
      <c r="I94" s="187"/>
      <c r="J94" s="60" t="s">
        <v>87</v>
      </c>
    </row>
    <row r="95" spans="2:10" ht="17.100000000000001" customHeight="1">
      <c r="B95" s="35" t="s">
        <v>20</v>
      </c>
      <c r="C95" s="68" t="s">
        <v>131</v>
      </c>
      <c r="D95" s="69"/>
      <c r="E95" s="69"/>
      <c r="F95" s="69"/>
      <c r="G95" s="69"/>
      <c r="H95" s="69"/>
      <c r="I95" s="96">
        <v>2.98E-2</v>
      </c>
      <c r="J95" s="36">
        <f>J88</f>
        <v>0</v>
      </c>
    </row>
    <row r="96" spans="2:10" ht="17.100000000000001" customHeight="1">
      <c r="B96" s="52" t="s">
        <v>21</v>
      </c>
      <c r="C96" s="68" t="s">
        <v>130</v>
      </c>
      <c r="D96" s="69"/>
      <c r="E96" s="69"/>
      <c r="F96" s="69"/>
      <c r="G96" s="69"/>
      <c r="H96" s="69"/>
      <c r="I96" s="70"/>
      <c r="J96" s="53">
        <f>J92</f>
        <v>0</v>
      </c>
    </row>
    <row r="97" spans="2:10" ht="17.100000000000001" customHeight="1">
      <c r="B97" s="160" t="s">
        <v>132</v>
      </c>
      <c r="C97" s="161"/>
      <c r="D97" s="161"/>
      <c r="E97" s="161"/>
      <c r="F97" s="161"/>
      <c r="G97" s="161"/>
      <c r="H97" s="161"/>
      <c r="I97" s="162"/>
      <c r="J97" s="49">
        <f>J95+J96</f>
        <v>0</v>
      </c>
    </row>
    <row r="98" spans="2:10" ht="17.100000000000001" customHeight="1">
      <c r="B98" s="184"/>
      <c r="C98" s="184"/>
      <c r="D98" s="184"/>
      <c r="E98" s="184"/>
      <c r="F98" s="184"/>
      <c r="G98" s="184"/>
      <c r="H98" s="184"/>
      <c r="I98" s="184"/>
      <c r="J98" s="184"/>
    </row>
    <row r="99" spans="2:10" ht="17.100000000000001" customHeight="1">
      <c r="B99" s="178" t="s">
        <v>79</v>
      </c>
      <c r="C99" s="179"/>
      <c r="D99" s="179"/>
      <c r="E99" s="179"/>
      <c r="F99" s="179"/>
      <c r="G99" s="179"/>
      <c r="H99" s="179"/>
      <c r="I99" s="180"/>
      <c r="J99" s="61" t="s">
        <v>87</v>
      </c>
    </row>
    <row r="100" spans="2:10" ht="17.100000000000001" customHeight="1">
      <c r="B100" s="35" t="s">
        <v>9</v>
      </c>
      <c r="C100" s="171" t="s">
        <v>80</v>
      </c>
      <c r="D100" s="172"/>
      <c r="E100" s="172"/>
      <c r="F100" s="172"/>
      <c r="G100" s="172"/>
      <c r="H100" s="172"/>
      <c r="I100" s="173"/>
      <c r="J100" s="36"/>
    </row>
    <row r="101" spans="2:10" ht="17.100000000000001" customHeight="1">
      <c r="B101" s="35" t="s">
        <v>10</v>
      </c>
      <c r="C101" s="171" t="s">
        <v>17</v>
      </c>
      <c r="D101" s="172"/>
      <c r="E101" s="172"/>
      <c r="F101" s="172"/>
      <c r="G101" s="172"/>
      <c r="H101" s="172"/>
      <c r="I101" s="173"/>
      <c r="J101" s="36"/>
    </row>
    <row r="102" spans="2:10" ht="17.100000000000001" customHeight="1">
      <c r="B102" s="45" t="s">
        <v>11</v>
      </c>
      <c r="C102" s="171" t="s">
        <v>141</v>
      </c>
      <c r="D102" s="172"/>
      <c r="E102" s="172"/>
      <c r="F102" s="172"/>
      <c r="G102" s="172"/>
      <c r="H102" s="172"/>
      <c r="I102" s="173"/>
      <c r="J102" s="36"/>
    </row>
    <row r="103" spans="2:10" ht="17.100000000000001" customHeight="1">
      <c r="B103" s="54" t="s">
        <v>12</v>
      </c>
      <c r="C103" s="171" t="s">
        <v>3</v>
      </c>
      <c r="D103" s="172"/>
      <c r="E103" s="172"/>
      <c r="F103" s="172"/>
      <c r="G103" s="172"/>
      <c r="H103" s="172"/>
      <c r="I103" s="173"/>
      <c r="J103" s="50"/>
    </row>
    <row r="104" spans="2:10" ht="17.100000000000001" customHeight="1">
      <c r="B104" s="160" t="s">
        <v>142</v>
      </c>
      <c r="C104" s="161"/>
      <c r="D104" s="161"/>
      <c r="E104" s="161"/>
      <c r="F104" s="161"/>
      <c r="G104" s="161"/>
      <c r="H104" s="161"/>
      <c r="I104" s="162"/>
      <c r="J104" s="46">
        <f>SUM(J100:J103)</f>
        <v>0</v>
      </c>
    </row>
    <row r="105" spans="2:10" ht="17.100000000000001" customHeight="1">
      <c r="B105" s="184"/>
      <c r="C105" s="184"/>
      <c r="D105" s="184"/>
      <c r="E105" s="184"/>
      <c r="F105" s="184"/>
      <c r="G105" s="184"/>
      <c r="H105" s="184"/>
      <c r="I105" s="184"/>
      <c r="J105" s="184"/>
    </row>
    <row r="106" spans="2:10" ht="17.100000000000001" customHeight="1">
      <c r="B106" s="178" t="s">
        <v>81</v>
      </c>
      <c r="C106" s="179"/>
      <c r="D106" s="179"/>
      <c r="E106" s="179"/>
      <c r="F106" s="179"/>
      <c r="G106" s="179"/>
      <c r="H106" s="179"/>
      <c r="I106" s="179"/>
      <c r="J106" s="180"/>
    </row>
    <row r="107" spans="2:10" ht="17.100000000000001" customHeight="1">
      <c r="B107" s="166"/>
      <c r="C107" s="167"/>
      <c r="D107" s="167"/>
      <c r="E107" s="167"/>
      <c r="F107" s="167"/>
      <c r="G107" s="167"/>
      <c r="H107" s="168"/>
      <c r="I107" s="51" t="s">
        <v>2</v>
      </c>
      <c r="J107" s="58" t="s">
        <v>87</v>
      </c>
    </row>
    <row r="108" spans="2:10" ht="17.100000000000001" customHeight="1">
      <c r="B108" s="35" t="s">
        <v>9</v>
      </c>
      <c r="C108" s="171" t="s">
        <v>22</v>
      </c>
      <c r="D108" s="172"/>
      <c r="E108" s="172"/>
      <c r="F108" s="172"/>
      <c r="G108" s="172"/>
      <c r="H108" s="173"/>
      <c r="I108" s="40">
        <v>7.2999999999999995E-2</v>
      </c>
      <c r="J108" s="74">
        <f>J125*I108</f>
        <v>0</v>
      </c>
    </row>
    <row r="109" spans="2:10" ht="17.100000000000001" customHeight="1">
      <c r="B109" s="35" t="s">
        <v>10</v>
      </c>
      <c r="C109" s="171" t="s">
        <v>4</v>
      </c>
      <c r="D109" s="172"/>
      <c r="E109" s="172"/>
      <c r="F109" s="172"/>
      <c r="G109" s="172"/>
      <c r="H109" s="173"/>
      <c r="I109" s="40">
        <v>7.3999999999999996E-2</v>
      </c>
      <c r="J109" s="74">
        <f>(J125+J108)*I109</f>
        <v>0</v>
      </c>
    </row>
    <row r="110" spans="2:10" ht="17.100000000000001" customHeight="1">
      <c r="B110" s="35" t="s">
        <v>11</v>
      </c>
      <c r="C110" s="181" t="s">
        <v>46</v>
      </c>
      <c r="D110" s="182"/>
      <c r="E110" s="182"/>
      <c r="F110" s="182"/>
      <c r="G110" s="182"/>
      <c r="H110" s="183"/>
      <c r="I110" s="37">
        <v>8.3500000000000005E-2</v>
      </c>
      <c r="J110" s="77">
        <f>SUM(J111:J114)</f>
        <v>0</v>
      </c>
    </row>
    <row r="111" spans="2:10" ht="17.100000000000001" customHeight="1">
      <c r="B111" s="35" t="s">
        <v>47</v>
      </c>
      <c r="C111" s="171" t="s">
        <v>219</v>
      </c>
      <c r="D111" s="172"/>
      <c r="E111" s="172"/>
      <c r="F111" s="172"/>
      <c r="G111" s="172"/>
      <c r="H111" s="173"/>
      <c r="I111" s="37">
        <v>6.3500000000000001E-2</v>
      </c>
      <c r="J111" s="47">
        <f>((J125+J108+J109)*I111)/(1-I110)</f>
        <v>0</v>
      </c>
    </row>
    <row r="112" spans="2:10" ht="17.100000000000001" customHeight="1">
      <c r="B112" s="35" t="s">
        <v>48</v>
      </c>
      <c r="C112" s="171" t="s">
        <v>143</v>
      </c>
      <c r="D112" s="172"/>
      <c r="E112" s="172"/>
      <c r="F112" s="172"/>
      <c r="G112" s="172"/>
      <c r="H112" s="173"/>
      <c r="I112" s="37">
        <v>0</v>
      </c>
      <c r="J112" s="47">
        <f>((J125+J108+J109)*I112)/(1-I110)</f>
        <v>0</v>
      </c>
    </row>
    <row r="113" spans="2:12" ht="17.100000000000001" customHeight="1">
      <c r="B113" s="35" t="s">
        <v>145</v>
      </c>
      <c r="C113" s="171" t="s">
        <v>144</v>
      </c>
      <c r="D113" s="172"/>
      <c r="E113" s="172"/>
      <c r="F113" s="172"/>
      <c r="G113" s="172"/>
      <c r="H113" s="173"/>
      <c r="I113" s="37">
        <v>0.02</v>
      </c>
      <c r="J113" s="47">
        <f>((J125+J108+J109)*I113)/(1-I110)</f>
        <v>0</v>
      </c>
    </row>
    <row r="114" spans="2:12" ht="17.100000000000001" customHeight="1">
      <c r="B114" s="35" t="s">
        <v>146</v>
      </c>
      <c r="C114" s="171" t="s">
        <v>147</v>
      </c>
      <c r="D114" s="172"/>
      <c r="E114" s="172"/>
      <c r="F114" s="172"/>
      <c r="G114" s="172"/>
      <c r="H114" s="173"/>
      <c r="I114" s="37">
        <v>0</v>
      </c>
      <c r="J114" s="47">
        <f>((J125+J108+J109)*I114)/(1-I110)</f>
        <v>0</v>
      </c>
    </row>
    <row r="115" spans="2:12" ht="17.100000000000001" customHeight="1">
      <c r="B115" s="160" t="s">
        <v>161</v>
      </c>
      <c r="C115" s="161"/>
      <c r="D115" s="161"/>
      <c r="E115" s="161"/>
      <c r="F115" s="161"/>
      <c r="G115" s="161"/>
      <c r="H115" s="162"/>
      <c r="I115" s="123">
        <f>I108+I109+I110</f>
        <v>0.23049999999999998</v>
      </c>
      <c r="J115" s="75">
        <f>J108+J109+J110</f>
        <v>0</v>
      </c>
    </row>
    <row r="116" spans="2:12" ht="17.100000000000001" customHeight="1">
      <c r="B116" s="33"/>
      <c r="C116" s="174"/>
      <c r="D116" s="174"/>
      <c r="E116" s="174"/>
      <c r="F116" s="174"/>
      <c r="G116" s="174"/>
      <c r="H116" s="174"/>
      <c r="I116" s="174"/>
      <c r="J116" s="174"/>
    </row>
    <row r="117" spans="2:12" ht="17.100000000000001" customHeight="1">
      <c r="B117" s="33"/>
      <c r="C117" s="33"/>
      <c r="D117" s="33"/>
      <c r="E117" s="33"/>
      <c r="F117" s="33"/>
      <c r="G117" s="33"/>
      <c r="H117" s="33"/>
      <c r="I117" s="33"/>
      <c r="J117" s="39"/>
    </row>
    <row r="118" spans="2:12" ht="17.100000000000001" customHeight="1">
      <c r="B118" s="175" t="s">
        <v>82</v>
      </c>
      <c r="C118" s="176"/>
      <c r="D118" s="176"/>
      <c r="E118" s="176"/>
      <c r="F118" s="176"/>
      <c r="G118" s="176"/>
      <c r="H118" s="176"/>
      <c r="I118" s="176"/>
      <c r="J118" s="177"/>
      <c r="L118" s="25"/>
    </row>
    <row r="119" spans="2:12" ht="17.100000000000001" customHeight="1">
      <c r="B119" s="166" t="s">
        <v>23</v>
      </c>
      <c r="C119" s="167"/>
      <c r="D119" s="167"/>
      <c r="E119" s="167"/>
      <c r="F119" s="167"/>
      <c r="G119" s="167"/>
      <c r="H119" s="167"/>
      <c r="I119" s="168"/>
      <c r="J119" s="58" t="s">
        <v>87</v>
      </c>
    </row>
    <row r="120" spans="2:12" ht="17.100000000000001" customHeight="1">
      <c r="B120" s="30" t="s">
        <v>9</v>
      </c>
      <c r="C120" s="163" t="str">
        <f>B22</f>
        <v>MÓDULO 1 - COMPOSIÇÃO DA REMUNERAÇÃO</v>
      </c>
      <c r="D120" s="164"/>
      <c r="E120" s="164"/>
      <c r="F120" s="164"/>
      <c r="G120" s="164"/>
      <c r="H120" s="164"/>
      <c r="I120" s="165"/>
      <c r="J120" s="36">
        <f>J30</f>
        <v>0</v>
      </c>
    </row>
    <row r="121" spans="2:12" ht="17.100000000000001" customHeight="1">
      <c r="B121" s="30" t="s">
        <v>10</v>
      </c>
      <c r="C121" s="163" t="str">
        <f>B32</f>
        <v>MÓDULO 2 – ENCARGOS E BENEFÍCIOS ANUAIS, MENSAIS E DIÁRIOS</v>
      </c>
      <c r="D121" s="164"/>
      <c r="E121" s="164"/>
      <c r="F121" s="164"/>
      <c r="G121" s="164"/>
      <c r="H121" s="164"/>
      <c r="I121" s="165"/>
      <c r="J121" s="47">
        <f>J64</f>
        <v>0</v>
      </c>
    </row>
    <row r="122" spans="2:12" ht="17.100000000000001" customHeight="1">
      <c r="B122" s="30" t="s">
        <v>11</v>
      </c>
      <c r="C122" s="163" t="str">
        <f>B66</f>
        <v>MÓDULO 3 – PROVISÃO PARA RESCISÃO</v>
      </c>
      <c r="D122" s="164"/>
      <c r="E122" s="164"/>
      <c r="F122" s="164"/>
      <c r="G122" s="164"/>
      <c r="H122" s="164"/>
      <c r="I122" s="165"/>
      <c r="J122" s="47">
        <f>J74</f>
        <v>0</v>
      </c>
      <c r="L122" s="25"/>
    </row>
    <row r="123" spans="2:12" ht="17.100000000000001" customHeight="1">
      <c r="B123" s="32" t="s">
        <v>12</v>
      </c>
      <c r="C123" s="163" t="str">
        <f>B76</f>
        <v>MÓDULO 4 – CUSTO DE REPOSIÇÃO DO PROFISSIONAL AUSENTE</v>
      </c>
      <c r="D123" s="164"/>
      <c r="E123" s="164"/>
      <c r="F123" s="164"/>
      <c r="G123" s="164"/>
      <c r="H123" s="164"/>
      <c r="I123" s="165"/>
      <c r="J123" s="47">
        <f>J97</f>
        <v>0</v>
      </c>
      <c r="L123" s="25"/>
    </row>
    <row r="124" spans="2:12" ht="17.100000000000001" customHeight="1">
      <c r="B124" s="32" t="s">
        <v>13</v>
      </c>
      <c r="C124" s="163" t="str">
        <f>B99</f>
        <v>MÓDULO 5 – INSUMOS DIVERSOS</v>
      </c>
      <c r="D124" s="164"/>
      <c r="E124" s="164"/>
      <c r="F124" s="164"/>
      <c r="G124" s="164"/>
      <c r="H124" s="164"/>
      <c r="I124" s="165"/>
      <c r="J124" s="47">
        <f>J104</f>
        <v>0</v>
      </c>
    </row>
    <row r="125" spans="2:12" ht="17.100000000000001" customHeight="1">
      <c r="B125" s="35"/>
      <c r="C125" s="160" t="s">
        <v>83</v>
      </c>
      <c r="D125" s="161"/>
      <c r="E125" s="161"/>
      <c r="F125" s="161"/>
      <c r="G125" s="161"/>
      <c r="H125" s="161"/>
      <c r="I125" s="162"/>
      <c r="J125" s="49">
        <f>SUM(J120:J124)</f>
        <v>0</v>
      </c>
      <c r="L125" s="24"/>
    </row>
    <row r="126" spans="2:12" ht="17.100000000000001" customHeight="1">
      <c r="B126" s="32" t="s">
        <v>14</v>
      </c>
      <c r="C126" s="163" t="str">
        <f>B106</f>
        <v>MÓDULO 6 – CUSTOS INDIRETOS, TRIBUTOS E LUCRO</v>
      </c>
      <c r="D126" s="164"/>
      <c r="E126" s="164"/>
      <c r="F126" s="164"/>
      <c r="G126" s="164"/>
      <c r="H126" s="164"/>
      <c r="I126" s="165"/>
      <c r="J126" s="36">
        <f>J115</f>
        <v>0</v>
      </c>
    </row>
    <row r="127" spans="2:12" ht="17.100000000000001" customHeight="1">
      <c r="B127" s="166" t="s">
        <v>84</v>
      </c>
      <c r="C127" s="167"/>
      <c r="D127" s="167"/>
      <c r="E127" s="167"/>
      <c r="F127" s="167"/>
      <c r="G127" s="167"/>
      <c r="H127" s="167"/>
      <c r="I127" s="168"/>
      <c r="J127" s="49">
        <f>J125+J126</f>
        <v>0</v>
      </c>
      <c r="L127" s="62"/>
    </row>
    <row r="128" spans="2:12">
      <c r="J128" s="24"/>
    </row>
    <row r="129" spans="2:10" ht="13.5" hidden="1" thickBot="1">
      <c r="B129" s="6"/>
      <c r="C129" s="133" t="s">
        <v>25</v>
      </c>
      <c r="D129" s="133"/>
      <c r="E129" s="133"/>
      <c r="F129" s="133"/>
      <c r="G129" s="133"/>
      <c r="H129" s="133"/>
      <c r="I129" s="3"/>
      <c r="J129" s="3"/>
    </row>
    <row r="130" spans="2:10" ht="40.5" hidden="1" customHeight="1">
      <c r="B130" s="169" t="s">
        <v>27</v>
      </c>
      <c r="C130" s="170"/>
      <c r="D130" s="169" t="s">
        <v>28</v>
      </c>
      <c r="E130" s="170"/>
      <c r="F130" s="169" t="s">
        <v>30</v>
      </c>
      <c r="G130" s="170"/>
      <c r="H130" s="21" t="s">
        <v>29</v>
      </c>
      <c r="I130" s="22" t="s">
        <v>26</v>
      </c>
      <c r="J130" s="7" t="s">
        <v>0</v>
      </c>
    </row>
    <row r="131" spans="2:10" hidden="1">
      <c r="B131" s="155" t="s">
        <v>31</v>
      </c>
      <c r="C131" s="156"/>
      <c r="D131" s="157" t="s">
        <v>35</v>
      </c>
      <c r="E131" s="158"/>
      <c r="F131" s="159"/>
      <c r="G131" s="156"/>
      <c r="H131" s="11" t="s">
        <v>35</v>
      </c>
      <c r="I131" s="17"/>
      <c r="J131" s="14">
        <v>0</v>
      </c>
    </row>
    <row r="132" spans="2:10" hidden="1">
      <c r="B132" s="152" t="s">
        <v>32</v>
      </c>
      <c r="C132" s="147"/>
      <c r="D132" s="153" t="s">
        <v>35</v>
      </c>
      <c r="E132" s="154"/>
      <c r="F132" s="146"/>
      <c r="G132" s="147"/>
      <c r="H132" s="4" t="s">
        <v>35</v>
      </c>
      <c r="I132" s="18"/>
      <c r="J132" s="15">
        <v>0</v>
      </c>
    </row>
    <row r="133" spans="2:10" hidden="1">
      <c r="B133" s="152" t="s">
        <v>33</v>
      </c>
      <c r="C133" s="147"/>
      <c r="D133" s="153" t="s">
        <v>35</v>
      </c>
      <c r="E133" s="154"/>
      <c r="F133" s="146"/>
      <c r="G133" s="147"/>
      <c r="H133" s="4" t="s">
        <v>35</v>
      </c>
      <c r="I133" s="18"/>
      <c r="J133" s="15">
        <v>0</v>
      </c>
    </row>
    <row r="134" spans="2:10" hidden="1">
      <c r="B134" s="152" t="s">
        <v>34</v>
      </c>
      <c r="C134" s="147"/>
      <c r="D134" s="153" t="s">
        <v>35</v>
      </c>
      <c r="E134" s="154"/>
      <c r="F134" s="146"/>
      <c r="G134" s="147"/>
      <c r="H134" s="4" t="s">
        <v>35</v>
      </c>
      <c r="I134" s="18"/>
      <c r="J134" s="15">
        <v>0</v>
      </c>
    </row>
    <row r="135" spans="2:10" hidden="1">
      <c r="B135" s="144"/>
      <c r="C135" s="145"/>
      <c r="D135" s="146"/>
      <c r="E135" s="147"/>
      <c r="F135" s="146"/>
      <c r="G135" s="147"/>
      <c r="H135" s="12"/>
      <c r="I135" s="19"/>
      <c r="J135" s="15"/>
    </row>
    <row r="136" spans="2:10" ht="13.5" hidden="1" thickBot="1">
      <c r="B136" s="148"/>
      <c r="C136" s="149"/>
      <c r="D136" s="150"/>
      <c r="E136" s="151"/>
      <c r="F136" s="150"/>
      <c r="G136" s="151"/>
      <c r="H136" s="13"/>
      <c r="I136" s="20"/>
      <c r="J136" s="16"/>
    </row>
    <row r="137" spans="2:10" ht="13.5" hidden="1" thickBot="1">
      <c r="B137" s="130" t="s">
        <v>36</v>
      </c>
      <c r="C137" s="131"/>
      <c r="D137" s="131"/>
      <c r="E137" s="131"/>
      <c r="F137" s="131"/>
      <c r="G137" s="131"/>
      <c r="H137" s="131"/>
      <c r="I137" s="132"/>
      <c r="J137" s="5">
        <f>SUM(J135:J136)</f>
        <v>0</v>
      </c>
    </row>
    <row r="138" spans="2:10" hidden="1"/>
    <row r="139" spans="2:10" ht="13.5" hidden="1" thickBot="1">
      <c r="B139" s="6" t="s">
        <v>37</v>
      </c>
      <c r="C139" s="133" t="s">
        <v>38</v>
      </c>
      <c r="D139" s="133"/>
      <c r="E139" s="133"/>
      <c r="F139" s="133"/>
      <c r="G139" s="133"/>
      <c r="H139" s="133"/>
      <c r="I139" s="3"/>
      <c r="J139" s="3"/>
    </row>
    <row r="140" spans="2:10" ht="13.5" hidden="1" thickBot="1">
      <c r="B140" s="130" t="s">
        <v>39</v>
      </c>
      <c r="C140" s="131"/>
      <c r="D140" s="131"/>
      <c r="E140" s="131"/>
      <c r="F140" s="131"/>
      <c r="G140" s="131"/>
      <c r="H140" s="131"/>
      <c r="I140" s="131"/>
      <c r="J140" s="134"/>
    </row>
    <row r="141" spans="2:10" ht="13.5" hidden="1" thickBot="1">
      <c r="B141" s="23"/>
      <c r="C141" s="135" t="s">
        <v>40</v>
      </c>
      <c r="D141" s="136"/>
      <c r="E141" s="136"/>
      <c r="F141" s="136"/>
      <c r="G141" s="136"/>
      <c r="H141" s="136"/>
      <c r="I141" s="137"/>
      <c r="J141" s="7" t="s">
        <v>0</v>
      </c>
    </row>
    <row r="142" spans="2:10" hidden="1">
      <c r="B142" s="2" t="s">
        <v>9</v>
      </c>
      <c r="C142" s="138" t="s">
        <v>41</v>
      </c>
      <c r="D142" s="139"/>
      <c r="E142" s="139"/>
      <c r="F142" s="139"/>
      <c r="G142" s="139"/>
      <c r="H142" s="139"/>
      <c r="I142" s="140"/>
      <c r="J142" s="10">
        <f>J111</f>
        <v>0</v>
      </c>
    </row>
    <row r="143" spans="2:10" hidden="1">
      <c r="B143" s="8" t="s">
        <v>10</v>
      </c>
      <c r="C143" s="141" t="s">
        <v>42</v>
      </c>
      <c r="D143" s="142"/>
      <c r="E143" s="142"/>
      <c r="F143" s="142"/>
      <c r="G143" s="142"/>
      <c r="H143" s="142"/>
      <c r="I143" s="143"/>
      <c r="J143" s="9" t="e">
        <f>#REF!</f>
        <v>#REF!</v>
      </c>
    </row>
    <row r="144" spans="2:10" ht="13.5" hidden="1" thickBot="1">
      <c r="B144" s="8" t="s">
        <v>11</v>
      </c>
      <c r="C144" s="124" t="s">
        <v>43</v>
      </c>
      <c r="D144" s="125"/>
      <c r="E144" s="125"/>
      <c r="F144" s="125"/>
      <c r="G144" s="125"/>
      <c r="H144" s="125"/>
      <c r="I144" s="126"/>
      <c r="J144" s="9">
        <f>J115</f>
        <v>0</v>
      </c>
    </row>
    <row r="145" spans="2:10" ht="13.5" hidden="1" thickBot="1">
      <c r="B145" s="127" t="s">
        <v>19</v>
      </c>
      <c r="C145" s="128"/>
      <c r="D145" s="128"/>
      <c r="E145" s="128"/>
      <c r="F145" s="128"/>
      <c r="G145" s="128"/>
      <c r="H145" s="128"/>
      <c r="I145" s="129"/>
      <c r="J145" s="5" t="e">
        <f>SUM(J142:J144)</f>
        <v>#REF!</v>
      </c>
    </row>
    <row r="146" spans="2:10" hidden="1">
      <c r="B146" s="6" t="s">
        <v>18</v>
      </c>
      <c r="C146" t="s">
        <v>44</v>
      </c>
    </row>
    <row r="147" spans="2:10" hidden="1"/>
  </sheetData>
  <mergeCells count="136">
    <mergeCell ref="C144:I144"/>
    <mergeCell ref="B145:I145"/>
    <mergeCell ref="B137:I137"/>
    <mergeCell ref="C139:H139"/>
    <mergeCell ref="B140:J140"/>
    <mergeCell ref="C141:I141"/>
    <mergeCell ref="C142:I142"/>
    <mergeCell ref="C143:I143"/>
    <mergeCell ref="B135:C135"/>
    <mergeCell ref="D135:E135"/>
    <mergeCell ref="F135:G135"/>
    <mergeCell ref="B136:C136"/>
    <mergeCell ref="D136:E136"/>
    <mergeCell ref="F136:G136"/>
    <mergeCell ref="B133:C133"/>
    <mergeCell ref="D133:E133"/>
    <mergeCell ref="F133:G133"/>
    <mergeCell ref="B134:C134"/>
    <mergeCell ref="D134:E134"/>
    <mergeCell ref="F134:G134"/>
    <mergeCell ref="B131:C131"/>
    <mergeCell ref="D131:E131"/>
    <mergeCell ref="F131:G131"/>
    <mergeCell ref="B132:C132"/>
    <mergeCell ref="D132:E132"/>
    <mergeCell ref="F132:G132"/>
    <mergeCell ref="C125:I125"/>
    <mergeCell ref="C126:I126"/>
    <mergeCell ref="B127:I127"/>
    <mergeCell ref="C129:H129"/>
    <mergeCell ref="B130:C130"/>
    <mergeCell ref="D130:E130"/>
    <mergeCell ref="F130:G130"/>
    <mergeCell ref="B119:I119"/>
    <mergeCell ref="C120:I120"/>
    <mergeCell ref="C121:I121"/>
    <mergeCell ref="C122:I122"/>
    <mergeCell ref="C123:I123"/>
    <mergeCell ref="C124:I124"/>
    <mergeCell ref="C112:H112"/>
    <mergeCell ref="C113:H113"/>
    <mergeCell ref="C114:H114"/>
    <mergeCell ref="B115:H115"/>
    <mergeCell ref="C116:J116"/>
    <mergeCell ref="B118:J118"/>
    <mergeCell ref="B106:J106"/>
    <mergeCell ref="B107:H107"/>
    <mergeCell ref="C108:H108"/>
    <mergeCell ref="C109:H109"/>
    <mergeCell ref="C110:H110"/>
    <mergeCell ref="C111:H111"/>
    <mergeCell ref="C100:I100"/>
    <mergeCell ref="C101:I101"/>
    <mergeCell ref="C102:I102"/>
    <mergeCell ref="C103:I103"/>
    <mergeCell ref="B104:I104"/>
    <mergeCell ref="B105:J105"/>
    <mergeCell ref="B92:I92"/>
    <mergeCell ref="B93:J93"/>
    <mergeCell ref="B94:I94"/>
    <mergeCell ref="B97:I97"/>
    <mergeCell ref="B98:J98"/>
    <mergeCell ref="B99:I99"/>
    <mergeCell ref="B84:H84"/>
    <mergeCell ref="B86:D86"/>
    <mergeCell ref="C87:H87"/>
    <mergeCell ref="B88:H88"/>
    <mergeCell ref="B89:J89"/>
    <mergeCell ref="B90:I90"/>
    <mergeCell ref="C78:H78"/>
    <mergeCell ref="C79:H79"/>
    <mergeCell ref="C80:H80"/>
    <mergeCell ref="C81:H81"/>
    <mergeCell ref="C82:H82"/>
    <mergeCell ref="C83:H83"/>
    <mergeCell ref="C72:H72"/>
    <mergeCell ref="C73:H73"/>
    <mergeCell ref="B74:H74"/>
    <mergeCell ref="B75:J75"/>
    <mergeCell ref="B76:J76"/>
    <mergeCell ref="B77:H77"/>
    <mergeCell ref="B66:J66"/>
    <mergeCell ref="B67:H67"/>
    <mergeCell ref="C68:H68"/>
    <mergeCell ref="C69:H69"/>
    <mergeCell ref="C70:H70"/>
    <mergeCell ref="C71:H71"/>
    <mergeCell ref="C54:I54"/>
    <mergeCell ref="C57:I57"/>
    <mergeCell ref="B58:I58"/>
    <mergeCell ref="B59:J59"/>
    <mergeCell ref="B60:I60"/>
    <mergeCell ref="B65:J65"/>
    <mergeCell ref="C45:H45"/>
    <mergeCell ref="C46:H46"/>
    <mergeCell ref="B47:H47"/>
    <mergeCell ref="B48:J48"/>
    <mergeCell ref="B49:I49"/>
    <mergeCell ref="C53:I53"/>
    <mergeCell ref="C39:H39"/>
    <mergeCell ref="C40:H40"/>
    <mergeCell ref="C41:H41"/>
    <mergeCell ref="C42:H42"/>
    <mergeCell ref="C43:H43"/>
    <mergeCell ref="C44:H44"/>
    <mergeCell ref="B33:H33"/>
    <mergeCell ref="C34:H34"/>
    <mergeCell ref="C35:H35"/>
    <mergeCell ref="B36:H36"/>
    <mergeCell ref="B37:J37"/>
    <mergeCell ref="B38:H38"/>
    <mergeCell ref="C25:I25"/>
    <mergeCell ref="C26:I26"/>
    <mergeCell ref="C28:I28"/>
    <mergeCell ref="C29:I29"/>
    <mergeCell ref="B30:I30"/>
    <mergeCell ref="B32:J32"/>
    <mergeCell ref="C18:I18"/>
    <mergeCell ref="C19:I19"/>
    <mergeCell ref="C20:I20"/>
    <mergeCell ref="B21:J21"/>
    <mergeCell ref="B22:I22"/>
    <mergeCell ref="C23:I23"/>
    <mergeCell ref="C8:I8"/>
    <mergeCell ref="C10:I10"/>
    <mergeCell ref="B14:J14"/>
    <mergeCell ref="C15:I15"/>
    <mergeCell ref="C16:I16"/>
    <mergeCell ref="C17:I17"/>
    <mergeCell ref="B1:J1"/>
    <mergeCell ref="B2:J2"/>
    <mergeCell ref="B4:J4"/>
    <mergeCell ref="C5:I5"/>
    <mergeCell ref="C6:I6"/>
    <mergeCell ref="C7:I7"/>
    <mergeCell ref="C9:I9"/>
  </mergeCells>
  <pageMargins left="0.39370078740157483" right="0.19685039370078741" top="0.59055118110236227" bottom="0.39370078740157483" header="0.15748031496062992" footer="0.15748031496062992"/>
  <pageSetup paperSize="9" scale="80" firstPageNumber="0" orientation="portrait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FF0676-261E-4CC3-BC1A-AF101330C4AF}">
  <sheetPr>
    <tabColor indexed="13"/>
  </sheetPr>
  <dimension ref="A1:M146"/>
  <sheetViews>
    <sheetView showGridLines="0" zoomScale="118" zoomScaleNormal="118" zoomScalePageLayoutView="118" workbookViewId="0"/>
  </sheetViews>
  <sheetFormatPr defaultColWidth="8.85546875" defaultRowHeight="12.75"/>
  <cols>
    <col min="2" max="2" width="7.7109375" customWidth="1"/>
    <col min="6" max="6" width="10.85546875" bestFit="1" customWidth="1"/>
    <col min="8" max="8" width="47" customWidth="1"/>
    <col min="9" max="9" width="16.85546875" customWidth="1"/>
    <col min="10" max="10" width="14.42578125" customWidth="1"/>
    <col min="11" max="11" width="5" customWidth="1"/>
    <col min="12" max="12" width="17" customWidth="1"/>
    <col min="13" max="13" width="15.85546875" customWidth="1"/>
    <col min="14" max="14" width="9.42578125" bestFit="1" customWidth="1"/>
  </cols>
  <sheetData>
    <row r="1" spans="2:10">
      <c r="B1" s="215"/>
      <c r="C1" s="215"/>
      <c r="D1" s="215"/>
      <c r="E1" s="215"/>
      <c r="F1" s="215"/>
      <c r="G1" s="215"/>
      <c r="H1" s="215"/>
      <c r="I1" s="215"/>
      <c r="J1" s="215"/>
    </row>
    <row r="2" spans="2:10">
      <c r="B2" s="216"/>
      <c r="C2" s="216"/>
      <c r="D2" s="216"/>
      <c r="E2" s="216"/>
      <c r="F2" s="216"/>
      <c r="G2" s="216"/>
      <c r="H2" s="216"/>
      <c r="I2" s="216"/>
      <c r="J2" s="216"/>
    </row>
    <row r="3" spans="2:10">
      <c r="B3" s="1"/>
      <c r="C3" s="1"/>
      <c r="D3" s="1"/>
      <c r="E3" s="1"/>
      <c r="F3" s="1"/>
      <c r="G3" s="1"/>
      <c r="H3" s="1"/>
      <c r="I3" s="1"/>
      <c r="J3" s="1"/>
    </row>
    <row r="4" spans="2:10" ht="17.100000000000001" customHeight="1">
      <c r="B4" s="212" t="s">
        <v>154</v>
      </c>
      <c r="C4" s="213"/>
      <c r="D4" s="213"/>
      <c r="E4" s="213"/>
      <c r="F4" s="213"/>
      <c r="G4" s="213"/>
      <c r="H4" s="213"/>
      <c r="I4" s="213"/>
      <c r="J4" s="214"/>
    </row>
    <row r="5" spans="2:10" ht="17.100000000000001" customHeight="1">
      <c r="B5" s="30" t="s">
        <v>9</v>
      </c>
      <c r="C5" s="171" t="s">
        <v>153</v>
      </c>
      <c r="D5" s="172"/>
      <c r="E5" s="172"/>
      <c r="F5" s="172"/>
      <c r="G5" s="172"/>
      <c r="H5" s="172"/>
      <c r="I5" s="173"/>
      <c r="J5" s="31"/>
    </row>
    <row r="6" spans="2:10" ht="17.100000000000001" customHeight="1">
      <c r="B6" s="30" t="s">
        <v>10</v>
      </c>
      <c r="C6" s="171" t="s">
        <v>152</v>
      </c>
      <c r="D6" s="172"/>
      <c r="E6" s="172"/>
      <c r="F6" s="172"/>
      <c r="G6" s="172"/>
      <c r="H6" s="172"/>
      <c r="I6" s="173"/>
      <c r="J6" s="32" t="s">
        <v>155</v>
      </c>
    </row>
    <row r="7" spans="2:10" ht="17.100000000000001" customHeight="1">
      <c r="B7" s="30" t="s">
        <v>11</v>
      </c>
      <c r="C7" s="171" t="s">
        <v>151</v>
      </c>
      <c r="D7" s="172"/>
      <c r="E7" s="172"/>
      <c r="F7" s="172"/>
      <c r="G7" s="172"/>
      <c r="H7" s="172"/>
      <c r="I7" s="173"/>
      <c r="J7" s="32" t="s">
        <v>156</v>
      </c>
    </row>
    <row r="8" spans="2:10" ht="17.100000000000001" customHeight="1">
      <c r="B8" s="32" t="s">
        <v>12</v>
      </c>
      <c r="C8" s="171" t="s">
        <v>150</v>
      </c>
      <c r="D8" s="172"/>
      <c r="E8" s="172"/>
      <c r="F8" s="172"/>
      <c r="G8" s="172"/>
      <c r="H8" s="172"/>
      <c r="I8" s="173"/>
      <c r="J8" s="32" t="s">
        <v>157</v>
      </c>
    </row>
    <row r="9" spans="2:10" ht="17.100000000000001" customHeight="1">
      <c r="B9" s="32" t="s">
        <v>13</v>
      </c>
      <c r="C9" s="171" t="s">
        <v>149</v>
      </c>
      <c r="D9" s="172"/>
      <c r="E9" s="172"/>
      <c r="F9" s="172"/>
      <c r="G9" s="172"/>
      <c r="H9" s="172"/>
      <c r="I9" s="173"/>
      <c r="J9" s="30">
        <v>24</v>
      </c>
    </row>
    <row r="10" spans="2:10" ht="17.100000000000001" customHeight="1">
      <c r="B10" s="32" t="s">
        <v>13</v>
      </c>
      <c r="C10" s="171" t="s">
        <v>201</v>
      </c>
      <c r="D10" s="172"/>
      <c r="E10" s="172"/>
      <c r="F10" s="172"/>
      <c r="G10" s="172"/>
      <c r="H10" s="172"/>
      <c r="I10" s="173"/>
      <c r="J10" s="30">
        <v>2</v>
      </c>
    </row>
    <row r="11" spans="2:10" ht="17.100000000000001" customHeight="1">
      <c r="B11" s="33"/>
      <c r="C11" s="34"/>
      <c r="D11" s="34"/>
      <c r="E11" s="34"/>
      <c r="F11" s="34"/>
      <c r="G11" s="34"/>
      <c r="H11" s="34"/>
      <c r="I11" s="33"/>
      <c r="J11" s="33"/>
    </row>
    <row r="12" spans="2:10" ht="17.100000000000001" customHeight="1">
      <c r="B12" s="33"/>
      <c r="C12" s="34"/>
      <c r="D12" s="34"/>
      <c r="E12" s="34"/>
      <c r="F12" s="34"/>
      <c r="G12" s="34"/>
      <c r="H12" s="34"/>
      <c r="I12" s="33"/>
      <c r="J12" s="33"/>
    </row>
    <row r="13" spans="2:10" ht="17.100000000000001" customHeight="1">
      <c r="B13" s="212" t="s">
        <v>49</v>
      </c>
      <c r="C13" s="213"/>
      <c r="D13" s="213"/>
      <c r="E13" s="213"/>
      <c r="F13" s="213"/>
      <c r="G13" s="213"/>
      <c r="H13" s="213"/>
      <c r="I13" s="213"/>
      <c r="J13" s="214"/>
    </row>
    <row r="14" spans="2:10" ht="23.25" customHeight="1">
      <c r="B14" s="30">
        <v>1</v>
      </c>
      <c r="C14" s="163" t="s">
        <v>8</v>
      </c>
      <c r="D14" s="164"/>
      <c r="E14" s="164"/>
      <c r="F14" s="164"/>
      <c r="G14" s="164"/>
      <c r="H14" s="164"/>
      <c r="I14" s="165"/>
      <c r="J14" s="32" t="s">
        <v>177</v>
      </c>
    </row>
    <row r="15" spans="2:10" ht="22.5" customHeight="1">
      <c r="B15" s="30">
        <v>2</v>
      </c>
      <c r="C15" s="171" t="s">
        <v>50</v>
      </c>
      <c r="D15" s="172"/>
      <c r="E15" s="172"/>
      <c r="F15" s="172"/>
      <c r="G15" s="172"/>
      <c r="H15" s="172"/>
      <c r="I15" s="173"/>
      <c r="J15" s="35" t="s">
        <v>207</v>
      </c>
    </row>
    <row r="16" spans="2:10" ht="24.75" customHeight="1">
      <c r="B16" s="30">
        <v>3</v>
      </c>
      <c r="C16" s="163" t="s">
        <v>7</v>
      </c>
      <c r="D16" s="164"/>
      <c r="E16" s="164"/>
      <c r="F16" s="164"/>
      <c r="G16" s="164"/>
      <c r="H16" s="164"/>
      <c r="I16" s="165"/>
      <c r="J16" s="102"/>
    </row>
    <row r="17" spans="2:10" ht="24.75" customHeight="1">
      <c r="B17" s="30">
        <v>4</v>
      </c>
      <c r="C17" s="163" t="s">
        <v>6</v>
      </c>
      <c r="D17" s="164"/>
      <c r="E17" s="164"/>
      <c r="F17" s="164"/>
      <c r="G17" s="164"/>
      <c r="H17" s="164"/>
      <c r="I17" s="165"/>
      <c r="J17" s="32" t="s">
        <v>177</v>
      </c>
    </row>
    <row r="18" spans="2:10" ht="26.25" customHeight="1">
      <c r="B18" s="30">
        <v>5</v>
      </c>
      <c r="C18" s="171" t="s">
        <v>5</v>
      </c>
      <c r="D18" s="164"/>
      <c r="E18" s="164"/>
      <c r="F18" s="164"/>
      <c r="G18" s="164"/>
      <c r="H18" s="164"/>
      <c r="I18" s="165"/>
      <c r="J18" s="32" t="s">
        <v>158</v>
      </c>
    </row>
    <row r="19" spans="2:10" ht="31.5" customHeight="1">
      <c r="B19" s="30">
        <v>6</v>
      </c>
      <c r="C19" s="221" t="s">
        <v>179</v>
      </c>
      <c r="D19" s="222"/>
      <c r="E19" s="222"/>
      <c r="F19" s="222"/>
      <c r="G19" s="222"/>
      <c r="H19" s="222"/>
      <c r="I19" s="223"/>
      <c r="J19" s="111" t="s">
        <v>178</v>
      </c>
    </row>
    <row r="20" spans="2:10" ht="17.100000000000001" customHeight="1">
      <c r="B20" s="167" t="s">
        <v>103</v>
      </c>
      <c r="C20" s="209"/>
      <c r="D20" s="209"/>
      <c r="E20" s="209"/>
      <c r="F20" s="209"/>
      <c r="G20" s="209"/>
      <c r="H20" s="209"/>
      <c r="I20" s="209"/>
      <c r="J20" s="209"/>
    </row>
    <row r="21" spans="2:10" ht="17.100000000000001" customHeight="1">
      <c r="B21" s="210" t="s">
        <v>24</v>
      </c>
      <c r="C21" s="184"/>
      <c r="D21" s="184"/>
      <c r="E21" s="184"/>
      <c r="F21" s="184"/>
      <c r="G21" s="184"/>
      <c r="H21" s="184"/>
      <c r="I21" s="211"/>
      <c r="J21" s="98" t="s">
        <v>87</v>
      </c>
    </row>
    <row r="22" spans="2:10" ht="17.100000000000001" customHeight="1">
      <c r="B22" s="99" t="s">
        <v>9</v>
      </c>
      <c r="C22" s="206" t="s">
        <v>45</v>
      </c>
      <c r="D22" s="207"/>
      <c r="E22" s="207"/>
      <c r="F22" s="207"/>
      <c r="G22" s="207"/>
      <c r="H22" s="207"/>
      <c r="I22" s="208"/>
      <c r="J22" s="102"/>
    </row>
    <row r="23" spans="2:10" ht="17.100000000000001" customHeight="1">
      <c r="B23" s="99" t="s">
        <v>10</v>
      </c>
      <c r="C23" s="100" t="s">
        <v>51</v>
      </c>
      <c r="D23" s="101"/>
      <c r="E23" s="101"/>
      <c r="F23" s="101"/>
      <c r="G23" s="101"/>
      <c r="H23" s="101"/>
      <c r="I23" s="103">
        <v>0.3</v>
      </c>
      <c r="J23" s="104">
        <f>J22*I23</f>
        <v>0</v>
      </c>
    </row>
    <row r="24" spans="2:10" ht="17.100000000000001" customHeight="1">
      <c r="B24" s="99" t="s">
        <v>11</v>
      </c>
      <c r="C24" s="206" t="s">
        <v>52</v>
      </c>
      <c r="D24" s="207"/>
      <c r="E24" s="207"/>
      <c r="F24" s="207"/>
      <c r="G24" s="207"/>
      <c r="H24" s="207"/>
      <c r="I24" s="208"/>
      <c r="J24" s="104"/>
    </row>
    <row r="25" spans="2:10" ht="17.100000000000001" customHeight="1">
      <c r="B25" s="99" t="s">
        <v>12</v>
      </c>
      <c r="C25" s="100" t="s">
        <v>1</v>
      </c>
      <c r="D25" s="101"/>
      <c r="E25" s="101"/>
      <c r="F25" s="101"/>
      <c r="G25" s="101"/>
      <c r="H25" s="101"/>
      <c r="I25" s="110">
        <v>0.13125000000000001</v>
      </c>
      <c r="J25" s="104">
        <f>(J22+J23+I25)*13.125%</f>
        <v>1.7226562500000001E-2</v>
      </c>
    </row>
    <row r="26" spans="2:10" ht="17.100000000000001" customHeight="1">
      <c r="B26" s="99" t="s">
        <v>13</v>
      </c>
      <c r="C26" s="100" t="s">
        <v>53</v>
      </c>
      <c r="D26" s="101"/>
      <c r="E26" s="101"/>
      <c r="F26" s="101"/>
      <c r="G26" s="101"/>
      <c r="H26" s="101"/>
      <c r="I26" s="91"/>
      <c r="J26" s="104"/>
    </row>
    <row r="27" spans="2:10" ht="17.100000000000001" customHeight="1">
      <c r="B27" s="99" t="s">
        <v>14</v>
      </c>
      <c r="C27" s="206" t="s">
        <v>104</v>
      </c>
      <c r="D27" s="207"/>
      <c r="E27" s="207"/>
      <c r="F27" s="207"/>
      <c r="G27" s="207"/>
      <c r="H27" s="207"/>
      <c r="I27" s="208"/>
      <c r="J27" s="104"/>
    </row>
    <row r="28" spans="2:10" ht="17.100000000000001" customHeight="1">
      <c r="B28" s="99" t="s">
        <v>15</v>
      </c>
      <c r="C28" s="206" t="s">
        <v>3</v>
      </c>
      <c r="D28" s="207"/>
      <c r="E28" s="207"/>
      <c r="F28" s="207"/>
      <c r="G28" s="207"/>
      <c r="H28" s="207"/>
      <c r="I28" s="208"/>
      <c r="J28" s="104"/>
    </row>
    <row r="29" spans="2:10" ht="17.100000000000001" customHeight="1">
      <c r="B29" s="160" t="s">
        <v>102</v>
      </c>
      <c r="C29" s="161"/>
      <c r="D29" s="161"/>
      <c r="E29" s="161"/>
      <c r="F29" s="161"/>
      <c r="G29" s="161"/>
      <c r="H29" s="161"/>
      <c r="I29" s="162"/>
      <c r="J29" s="78">
        <f>SUM(J22:J28)</f>
        <v>1.7226562500000001E-2</v>
      </c>
    </row>
    <row r="30" spans="2:10" ht="17.100000000000001" customHeight="1">
      <c r="B30" s="38"/>
      <c r="C30" s="76" t="s">
        <v>105</v>
      </c>
      <c r="D30" s="38"/>
      <c r="E30" s="38"/>
      <c r="F30" s="38"/>
      <c r="G30" s="38"/>
      <c r="H30" s="38"/>
      <c r="I30" s="38"/>
      <c r="J30" s="39"/>
    </row>
    <row r="31" spans="2:10" ht="17.100000000000001" customHeight="1">
      <c r="B31" s="178" t="s">
        <v>54</v>
      </c>
      <c r="C31" s="179"/>
      <c r="D31" s="179"/>
      <c r="E31" s="179"/>
      <c r="F31" s="179"/>
      <c r="G31" s="179"/>
      <c r="H31" s="179"/>
      <c r="I31" s="179"/>
      <c r="J31" s="180"/>
    </row>
    <row r="32" spans="2:10" ht="17.100000000000001" customHeight="1">
      <c r="B32" s="166" t="s">
        <v>88</v>
      </c>
      <c r="C32" s="167"/>
      <c r="D32" s="167"/>
      <c r="E32" s="167"/>
      <c r="F32" s="167"/>
      <c r="G32" s="167"/>
      <c r="H32" s="168"/>
      <c r="I32" s="35" t="s">
        <v>2</v>
      </c>
      <c r="J32" s="32" t="s">
        <v>87</v>
      </c>
    </row>
    <row r="33" spans="2:13" ht="17.100000000000001" customHeight="1">
      <c r="B33" s="35" t="s">
        <v>9</v>
      </c>
      <c r="C33" s="171" t="s">
        <v>56</v>
      </c>
      <c r="D33" s="172"/>
      <c r="E33" s="172"/>
      <c r="F33" s="172"/>
      <c r="G33" s="172"/>
      <c r="H33" s="173"/>
      <c r="I33" s="40">
        <v>8.3299999999999999E-2</v>
      </c>
      <c r="J33" s="36">
        <f>$J$29*I33</f>
        <v>1.4349726562499999E-3</v>
      </c>
    </row>
    <row r="34" spans="2:13" ht="17.100000000000001" customHeight="1">
      <c r="B34" s="35" t="s">
        <v>10</v>
      </c>
      <c r="C34" s="171" t="s">
        <v>85</v>
      </c>
      <c r="D34" s="172"/>
      <c r="E34" s="172"/>
      <c r="F34" s="172"/>
      <c r="G34" s="172"/>
      <c r="H34" s="173"/>
      <c r="I34" s="41">
        <v>0.1111</v>
      </c>
      <c r="J34" s="36">
        <f>$J$29*I34</f>
        <v>1.9138710937500001E-3</v>
      </c>
    </row>
    <row r="35" spans="2:13" ht="17.100000000000001" customHeight="1">
      <c r="B35" s="203" t="s">
        <v>101</v>
      </c>
      <c r="C35" s="204"/>
      <c r="D35" s="204"/>
      <c r="E35" s="204"/>
      <c r="F35" s="204"/>
      <c r="G35" s="204"/>
      <c r="H35" s="205"/>
      <c r="I35" s="120">
        <f>SUM(I33:I34)</f>
        <v>0.19440000000000002</v>
      </c>
      <c r="J35" s="79">
        <f>SUM(J33:J34)</f>
        <v>3.3488437500000003E-3</v>
      </c>
    </row>
    <row r="36" spans="2:13" ht="17.100000000000001" customHeight="1">
      <c r="B36" s="184"/>
      <c r="C36" s="184"/>
      <c r="D36" s="184"/>
      <c r="E36" s="184"/>
      <c r="F36" s="184"/>
      <c r="G36" s="184"/>
      <c r="H36" s="184"/>
      <c r="I36" s="184"/>
      <c r="J36" s="184"/>
    </row>
    <row r="37" spans="2:13" ht="17.100000000000001" customHeight="1">
      <c r="B37" s="166" t="s">
        <v>66</v>
      </c>
      <c r="C37" s="167"/>
      <c r="D37" s="167"/>
      <c r="E37" s="167"/>
      <c r="F37" s="167"/>
      <c r="G37" s="167"/>
      <c r="H37" s="168"/>
      <c r="I37" s="35" t="s">
        <v>2</v>
      </c>
      <c r="J37" s="35" t="s">
        <v>87</v>
      </c>
      <c r="L37" s="28"/>
      <c r="M37" s="27"/>
    </row>
    <row r="38" spans="2:13" ht="17.100000000000001" customHeight="1">
      <c r="B38" s="51" t="s">
        <v>9</v>
      </c>
      <c r="C38" s="171" t="s">
        <v>59</v>
      </c>
      <c r="D38" s="172"/>
      <c r="E38" s="172"/>
      <c r="F38" s="172"/>
      <c r="G38" s="172"/>
      <c r="H38" s="173"/>
      <c r="I38" s="56">
        <v>0.1</v>
      </c>
      <c r="J38" s="57">
        <f>$J$29*I38</f>
        <v>1.7226562500000002E-3</v>
      </c>
      <c r="L38" s="29"/>
      <c r="M38" s="27"/>
    </row>
    <row r="39" spans="2:13" ht="17.100000000000001" customHeight="1">
      <c r="B39" s="35" t="s">
        <v>10</v>
      </c>
      <c r="C39" s="171" t="s">
        <v>60</v>
      </c>
      <c r="D39" s="172"/>
      <c r="E39" s="172"/>
      <c r="F39" s="172"/>
      <c r="G39" s="172"/>
      <c r="H39" s="173"/>
      <c r="I39" s="40">
        <v>2.5000000000000001E-2</v>
      </c>
      <c r="J39" s="57">
        <f t="shared" ref="J39:J45" si="0">$J$29*I39</f>
        <v>4.3066406250000006E-4</v>
      </c>
      <c r="L39" s="28"/>
    </row>
    <row r="40" spans="2:13" ht="17.100000000000001" customHeight="1">
      <c r="B40" s="35" t="s">
        <v>11</v>
      </c>
      <c r="C40" s="171" t="s">
        <v>61</v>
      </c>
      <c r="D40" s="172"/>
      <c r="E40" s="172"/>
      <c r="F40" s="172"/>
      <c r="G40" s="172"/>
      <c r="H40" s="173"/>
      <c r="I40" s="40">
        <v>0.03</v>
      </c>
      <c r="J40" s="57">
        <f t="shared" si="0"/>
        <v>5.16796875E-4</v>
      </c>
      <c r="L40" s="28"/>
    </row>
    <row r="41" spans="2:13" ht="17.100000000000001" customHeight="1">
      <c r="B41" s="35" t="s">
        <v>12</v>
      </c>
      <c r="C41" s="171" t="s">
        <v>58</v>
      </c>
      <c r="D41" s="172"/>
      <c r="E41" s="172"/>
      <c r="F41" s="172"/>
      <c r="G41" s="172"/>
      <c r="H41" s="173"/>
      <c r="I41" s="40">
        <v>1.4999999999999999E-2</v>
      </c>
      <c r="J41" s="57">
        <f t="shared" si="0"/>
        <v>2.583984375E-4</v>
      </c>
    </row>
    <row r="42" spans="2:13" ht="17.100000000000001" customHeight="1">
      <c r="B42" s="35" t="s">
        <v>13</v>
      </c>
      <c r="C42" s="171" t="s">
        <v>62</v>
      </c>
      <c r="D42" s="172"/>
      <c r="E42" s="172"/>
      <c r="F42" s="172"/>
      <c r="G42" s="172"/>
      <c r="H42" s="173"/>
      <c r="I42" s="40">
        <v>0.01</v>
      </c>
      <c r="J42" s="57">
        <f t="shared" si="0"/>
        <v>1.72265625E-4</v>
      </c>
    </row>
    <row r="43" spans="2:13" ht="17.100000000000001" customHeight="1">
      <c r="B43" s="35" t="s">
        <v>14</v>
      </c>
      <c r="C43" s="171" t="s">
        <v>63</v>
      </c>
      <c r="D43" s="172"/>
      <c r="E43" s="172"/>
      <c r="F43" s="172"/>
      <c r="G43" s="172"/>
      <c r="H43" s="173"/>
      <c r="I43" s="40">
        <v>6.0000000000000001E-3</v>
      </c>
      <c r="J43" s="57">
        <f t="shared" si="0"/>
        <v>1.03359375E-4</v>
      </c>
    </row>
    <row r="44" spans="2:13" ht="17.100000000000001" customHeight="1">
      <c r="B44" s="35" t="s">
        <v>15</v>
      </c>
      <c r="C44" s="171" t="s">
        <v>64</v>
      </c>
      <c r="D44" s="172"/>
      <c r="E44" s="172"/>
      <c r="F44" s="172"/>
      <c r="G44" s="172"/>
      <c r="H44" s="173"/>
      <c r="I44" s="40">
        <v>2E-3</v>
      </c>
      <c r="J44" s="57">
        <f t="shared" si="0"/>
        <v>3.4453124999999999E-5</v>
      </c>
    </row>
    <row r="45" spans="2:13" ht="17.100000000000001" customHeight="1">
      <c r="B45" s="52" t="s">
        <v>16</v>
      </c>
      <c r="C45" s="171" t="s">
        <v>65</v>
      </c>
      <c r="D45" s="172"/>
      <c r="E45" s="172"/>
      <c r="F45" s="172"/>
      <c r="G45" s="172"/>
      <c r="H45" s="173"/>
      <c r="I45" s="55">
        <v>0.08</v>
      </c>
      <c r="J45" s="57">
        <f t="shared" si="0"/>
        <v>1.378125E-3</v>
      </c>
    </row>
    <row r="46" spans="2:13" ht="17.100000000000001" customHeight="1">
      <c r="B46" s="188" t="s">
        <v>106</v>
      </c>
      <c r="C46" s="189"/>
      <c r="D46" s="189"/>
      <c r="E46" s="189"/>
      <c r="F46" s="189"/>
      <c r="G46" s="189"/>
      <c r="H46" s="190"/>
      <c r="I46" s="120">
        <f>SUM(I38:I45)</f>
        <v>0.26800000000000002</v>
      </c>
      <c r="J46" s="79">
        <f>SUM(J38:J45)</f>
        <v>4.6167187500000002E-3</v>
      </c>
      <c r="L46" s="26"/>
    </row>
    <row r="47" spans="2:13" ht="17.100000000000001" customHeight="1">
      <c r="B47" s="184"/>
      <c r="C47" s="184"/>
      <c r="D47" s="184"/>
      <c r="E47" s="184"/>
      <c r="F47" s="184"/>
      <c r="G47" s="184"/>
      <c r="H47" s="184"/>
      <c r="I47" s="184"/>
      <c r="J47" s="184"/>
    </row>
    <row r="48" spans="2:13" ht="17.100000000000001" customHeight="1">
      <c r="B48" s="200" t="s">
        <v>67</v>
      </c>
      <c r="C48" s="201"/>
      <c r="D48" s="201"/>
      <c r="E48" s="201"/>
      <c r="F48" s="201"/>
      <c r="G48" s="201"/>
      <c r="H48" s="201"/>
      <c r="I48" s="202"/>
      <c r="J48" s="81" t="s">
        <v>87</v>
      </c>
    </row>
    <row r="49" spans="1:10" ht="17.100000000000001" customHeight="1">
      <c r="B49" s="51" t="s">
        <v>9</v>
      </c>
      <c r="C49" s="68" t="s">
        <v>112</v>
      </c>
      <c r="D49" s="69"/>
      <c r="E49" s="69"/>
      <c r="F49" s="69"/>
      <c r="G49" s="69"/>
      <c r="H49" s="69"/>
      <c r="I49" s="82"/>
      <c r="J49" s="57">
        <f>ROUND(((I49*1)*15),2)</f>
        <v>0</v>
      </c>
    </row>
    <row r="50" spans="1:10" ht="17.100000000000001" customHeight="1">
      <c r="B50" s="51" t="s">
        <v>110</v>
      </c>
      <c r="C50" s="68" t="s">
        <v>111</v>
      </c>
      <c r="D50" s="69"/>
      <c r="E50" s="69"/>
      <c r="F50" s="69"/>
      <c r="G50" s="69"/>
      <c r="H50" s="69"/>
      <c r="I50" s="73">
        <v>0.06</v>
      </c>
      <c r="J50" s="57">
        <f>-ROUND((J22*6%),2)</f>
        <v>0</v>
      </c>
    </row>
    <row r="51" spans="1:10" ht="17.100000000000001" customHeight="1">
      <c r="B51" s="35" t="s">
        <v>10</v>
      </c>
      <c r="C51" s="83" t="s">
        <v>115</v>
      </c>
      <c r="D51" s="84"/>
      <c r="E51" s="84"/>
      <c r="F51" s="84"/>
      <c r="G51" s="84"/>
      <c r="H51" s="84"/>
      <c r="I51" s="86"/>
      <c r="J51" s="36">
        <f>ROUND((I51*15),2)</f>
        <v>0</v>
      </c>
    </row>
    <row r="52" spans="1:10" ht="17.100000000000001" customHeight="1">
      <c r="B52" s="35" t="s">
        <v>11</v>
      </c>
      <c r="C52" s="171" t="s">
        <v>113</v>
      </c>
      <c r="D52" s="172"/>
      <c r="E52" s="172"/>
      <c r="F52" s="172"/>
      <c r="G52" s="172"/>
      <c r="H52" s="172"/>
      <c r="I52" s="173"/>
      <c r="J52" s="36"/>
    </row>
    <row r="53" spans="1:10" ht="17.100000000000001" customHeight="1">
      <c r="B53" s="52" t="s">
        <v>12</v>
      </c>
      <c r="C53" s="171" t="s">
        <v>114</v>
      </c>
      <c r="D53" s="172"/>
      <c r="E53" s="172"/>
      <c r="F53" s="172"/>
      <c r="G53" s="172"/>
      <c r="H53" s="172"/>
      <c r="I53" s="173"/>
      <c r="J53" s="50"/>
    </row>
    <row r="54" spans="1:10" ht="17.100000000000001" customHeight="1">
      <c r="B54" s="52" t="s">
        <v>13</v>
      </c>
      <c r="C54" s="68" t="s">
        <v>107</v>
      </c>
      <c r="D54" s="69"/>
      <c r="E54" s="69"/>
      <c r="F54" s="69"/>
      <c r="G54" s="69"/>
      <c r="H54" s="69"/>
      <c r="I54" s="82"/>
      <c r="J54" s="50"/>
    </row>
    <row r="55" spans="1:10" ht="17.100000000000001" customHeight="1">
      <c r="B55" s="52" t="s">
        <v>14</v>
      </c>
      <c r="C55" s="68" t="s">
        <v>108</v>
      </c>
      <c r="D55" s="69"/>
      <c r="E55" s="69"/>
      <c r="F55" s="69"/>
      <c r="G55" s="69"/>
      <c r="H55" s="69"/>
      <c r="I55" s="82"/>
      <c r="J55" s="50"/>
    </row>
    <row r="56" spans="1:10" ht="17.100000000000001" customHeight="1">
      <c r="B56" s="52" t="s">
        <v>15</v>
      </c>
      <c r="C56" s="171" t="s">
        <v>109</v>
      </c>
      <c r="D56" s="172"/>
      <c r="E56" s="172"/>
      <c r="F56" s="172"/>
      <c r="G56" s="172"/>
      <c r="H56" s="172"/>
      <c r="I56" s="173"/>
      <c r="J56" s="50"/>
    </row>
    <row r="57" spans="1:10" ht="17.100000000000001" customHeight="1">
      <c r="B57" s="166" t="s">
        <v>89</v>
      </c>
      <c r="C57" s="167"/>
      <c r="D57" s="167"/>
      <c r="E57" s="167"/>
      <c r="F57" s="167"/>
      <c r="G57" s="167"/>
      <c r="H57" s="167"/>
      <c r="I57" s="168"/>
      <c r="J57" s="46">
        <f>SUM(J49:J56)</f>
        <v>0</v>
      </c>
    </row>
    <row r="58" spans="1:10" ht="22.5" customHeight="1">
      <c r="B58" s="193" t="s">
        <v>118</v>
      </c>
      <c r="C58" s="193"/>
      <c r="D58" s="193"/>
      <c r="E58" s="193"/>
      <c r="F58" s="193"/>
      <c r="G58" s="193"/>
      <c r="H58" s="193"/>
      <c r="I58" s="193"/>
      <c r="J58" s="193"/>
    </row>
    <row r="59" spans="1:10" ht="27" customHeight="1">
      <c r="B59" s="197" t="s">
        <v>68</v>
      </c>
      <c r="C59" s="198"/>
      <c r="D59" s="198"/>
      <c r="E59" s="198"/>
      <c r="F59" s="198"/>
      <c r="G59" s="198"/>
      <c r="H59" s="198"/>
      <c r="I59" s="199"/>
      <c r="J59" s="61" t="s">
        <v>87</v>
      </c>
    </row>
    <row r="60" spans="1:10" ht="17.100000000000001" customHeight="1">
      <c r="B60" s="35" t="s">
        <v>69</v>
      </c>
      <c r="C60" s="68" t="s">
        <v>55</v>
      </c>
      <c r="D60" s="71"/>
      <c r="E60" s="71"/>
      <c r="F60" s="71"/>
      <c r="G60" s="71"/>
      <c r="H60" s="71"/>
      <c r="I60" s="87">
        <v>0.19439999999999999</v>
      </c>
      <c r="J60" s="36">
        <f>J35</f>
        <v>3.3488437500000003E-3</v>
      </c>
    </row>
    <row r="61" spans="1:10" ht="17.100000000000001" customHeight="1">
      <c r="B61" s="35" t="s">
        <v>70</v>
      </c>
      <c r="C61" s="68" t="s">
        <v>57</v>
      </c>
      <c r="D61" s="69"/>
      <c r="E61" s="71"/>
      <c r="F61" s="71"/>
      <c r="G61" s="71"/>
      <c r="H61" s="71"/>
      <c r="I61" s="87">
        <v>0.26800000000000002</v>
      </c>
      <c r="J61" s="47">
        <f>J46</f>
        <v>4.6167187500000002E-3</v>
      </c>
    </row>
    <row r="62" spans="1:10" ht="17.100000000000001" customHeight="1">
      <c r="B62" s="52" t="s">
        <v>71</v>
      </c>
      <c r="C62" s="68" t="s">
        <v>72</v>
      </c>
      <c r="D62" s="71"/>
      <c r="E62" s="71"/>
      <c r="F62" s="71"/>
      <c r="G62" s="71"/>
      <c r="H62" s="71"/>
      <c r="I62" s="72"/>
      <c r="J62" s="53">
        <f>J57</f>
        <v>0</v>
      </c>
    </row>
    <row r="63" spans="1:10" ht="17.100000000000001" customHeight="1">
      <c r="A63" s="88"/>
      <c r="B63" s="89" t="s">
        <v>116</v>
      </c>
      <c r="C63" s="90"/>
      <c r="D63" s="90"/>
      <c r="E63" s="90"/>
      <c r="F63" s="90"/>
      <c r="G63" s="80"/>
      <c r="H63" s="80"/>
      <c r="I63" s="121">
        <v>0.46239999999999998</v>
      </c>
      <c r="J63" s="79">
        <f>SUM(J60:J62)</f>
        <v>7.9655625000000004E-3</v>
      </c>
    </row>
    <row r="64" spans="1:10" ht="23.25" customHeight="1">
      <c r="B64" s="193" t="s">
        <v>117</v>
      </c>
      <c r="C64" s="193"/>
      <c r="D64" s="193"/>
      <c r="E64" s="193"/>
      <c r="F64" s="193"/>
      <c r="G64" s="193"/>
      <c r="H64" s="193"/>
      <c r="I64" s="193"/>
      <c r="J64" s="193"/>
    </row>
    <row r="65" spans="2:12" ht="17.100000000000001" customHeight="1">
      <c r="B65" s="178" t="s">
        <v>73</v>
      </c>
      <c r="C65" s="179"/>
      <c r="D65" s="179"/>
      <c r="E65" s="179"/>
      <c r="F65" s="179"/>
      <c r="G65" s="179"/>
      <c r="H65" s="179"/>
      <c r="I65" s="179"/>
      <c r="J65" s="180"/>
    </row>
    <row r="66" spans="2:12" ht="17.100000000000001" customHeight="1">
      <c r="B66" s="166"/>
      <c r="C66" s="167"/>
      <c r="D66" s="167"/>
      <c r="E66" s="167"/>
      <c r="F66" s="167"/>
      <c r="G66" s="167"/>
      <c r="H66" s="168"/>
      <c r="I66" s="58" t="s">
        <v>2</v>
      </c>
      <c r="J66" s="58" t="s">
        <v>87</v>
      </c>
    </row>
    <row r="67" spans="2:12" ht="17.100000000000001" customHeight="1">
      <c r="B67" s="35" t="s">
        <v>9</v>
      </c>
      <c r="C67" s="171" t="s">
        <v>76</v>
      </c>
      <c r="D67" s="172"/>
      <c r="E67" s="172"/>
      <c r="F67" s="172"/>
      <c r="G67" s="172"/>
      <c r="H67" s="173"/>
      <c r="I67" s="40">
        <v>4.5999999999999999E-3</v>
      </c>
      <c r="J67" s="47">
        <f>$J$29*I67</f>
        <v>7.9242187500000008E-5</v>
      </c>
    </row>
    <row r="68" spans="2:12" ht="17.100000000000001" customHeight="1">
      <c r="B68" s="35" t="s">
        <v>10</v>
      </c>
      <c r="C68" s="171" t="s">
        <v>75</v>
      </c>
      <c r="D68" s="172"/>
      <c r="E68" s="172"/>
      <c r="F68" s="172"/>
      <c r="G68" s="172"/>
      <c r="H68" s="173"/>
      <c r="I68" s="43">
        <v>4.0000000000000002E-4</v>
      </c>
      <c r="J68" s="47">
        <f t="shared" ref="J68:J72" si="1">$J$29*I68</f>
        <v>6.8906250000000006E-6</v>
      </c>
    </row>
    <row r="69" spans="2:12" ht="17.100000000000001" customHeight="1">
      <c r="B69" s="35" t="s">
        <v>11</v>
      </c>
      <c r="C69" s="171" t="s">
        <v>119</v>
      </c>
      <c r="D69" s="172"/>
      <c r="E69" s="172"/>
      <c r="F69" s="172"/>
      <c r="G69" s="172"/>
      <c r="H69" s="173"/>
      <c r="I69" s="40">
        <v>0.02</v>
      </c>
      <c r="J69" s="47">
        <f t="shared" si="1"/>
        <v>3.4453125E-4</v>
      </c>
    </row>
    <row r="70" spans="2:12" ht="17.100000000000001" customHeight="1">
      <c r="B70" s="35" t="s">
        <v>12</v>
      </c>
      <c r="C70" s="171" t="s">
        <v>74</v>
      </c>
      <c r="D70" s="172"/>
      <c r="E70" s="172"/>
      <c r="F70" s="172"/>
      <c r="G70" s="172"/>
      <c r="H70" s="173"/>
      <c r="I70" s="40">
        <v>1.9400000000000001E-2</v>
      </c>
      <c r="J70" s="47">
        <f t="shared" si="1"/>
        <v>3.3419531250000002E-4</v>
      </c>
    </row>
    <row r="71" spans="2:12" ht="29.1" customHeight="1">
      <c r="B71" s="35" t="s">
        <v>13</v>
      </c>
      <c r="C71" s="194" t="s">
        <v>90</v>
      </c>
      <c r="D71" s="195"/>
      <c r="E71" s="195"/>
      <c r="F71" s="195"/>
      <c r="G71" s="195"/>
      <c r="H71" s="196"/>
      <c r="I71" s="41">
        <f>I70*I46</f>
        <v>5.1992000000000002E-3</v>
      </c>
      <c r="J71" s="47">
        <f t="shared" si="1"/>
        <v>8.9564343750000007E-5</v>
      </c>
    </row>
    <row r="72" spans="2:12" ht="17.100000000000001" customHeight="1">
      <c r="B72" s="52" t="s">
        <v>14</v>
      </c>
      <c r="C72" s="171" t="s">
        <v>91</v>
      </c>
      <c r="D72" s="172"/>
      <c r="E72" s="172"/>
      <c r="F72" s="172"/>
      <c r="G72" s="172"/>
      <c r="H72" s="173"/>
      <c r="I72" s="59">
        <v>0.02</v>
      </c>
      <c r="J72" s="47">
        <f t="shared" si="1"/>
        <v>3.4453125E-4</v>
      </c>
    </row>
    <row r="73" spans="2:12" ht="17.100000000000001" customHeight="1">
      <c r="B73" s="188" t="s">
        <v>120</v>
      </c>
      <c r="C73" s="189"/>
      <c r="D73" s="189"/>
      <c r="E73" s="189"/>
      <c r="F73" s="189"/>
      <c r="G73" s="189"/>
      <c r="H73" s="190"/>
      <c r="I73" s="120">
        <f>SUM(I67:I72)</f>
        <v>6.95992E-2</v>
      </c>
      <c r="J73" s="79">
        <f>SUM(J67:J72)</f>
        <v>1.19895496875E-3</v>
      </c>
    </row>
    <row r="74" spans="2:12" ht="39.75" customHeight="1">
      <c r="B74" s="167" t="s">
        <v>124</v>
      </c>
      <c r="C74" s="167"/>
      <c r="D74" s="167"/>
      <c r="E74" s="167"/>
      <c r="F74" s="167"/>
      <c r="G74" s="167"/>
      <c r="H74" s="167"/>
      <c r="I74" s="167"/>
      <c r="J74" s="167"/>
    </row>
    <row r="75" spans="2:12" ht="17.100000000000001" customHeight="1">
      <c r="B75" s="178" t="s">
        <v>77</v>
      </c>
      <c r="C75" s="179"/>
      <c r="D75" s="179"/>
      <c r="E75" s="179"/>
      <c r="F75" s="179"/>
      <c r="G75" s="179"/>
      <c r="H75" s="179"/>
      <c r="I75" s="179"/>
      <c r="J75" s="180"/>
    </row>
    <row r="76" spans="2:12" ht="17.100000000000001" customHeight="1">
      <c r="B76" s="166"/>
      <c r="C76" s="167"/>
      <c r="D76" s="167"/>
      <c r="E76" s="167"/>
      <c r="F76" s="167"/>
      <c r="G76" s="167"/>
      <c r="H76" s="168"/>
      <c r="I76" s="58" t="s">
        <v>2</v>
      </c>
      <c r="J76" s="58" t="s">
        <v>87</v>
      </c>
    </row>
    <row r="77" spans="2:12" ht="17.100000000000001" customHeight="1">
      <c r="B77" s="35" t="s">
        <v>9</v>
      </c>
      <c r="C77" s="171" t="s">
        <v>92</v>
      </c>
      <c r="D77" s="172"/>
      <c r="E77" s="172"/>
      <c r="F77" s="172"/>
      <c r="G77" s="172"/>
      <c r="H77" s="173"/>
      <c r="I77" s="44"/>
      <c r="J77" s="36">
        <f>$J$29*I77</f>
        <v>0</v>
      </c>
      <c r="L77">
        <v>8.98</v>
      </c>
    </row>
    <row r="78" spans="2:12" ht="17.100000000000001" customHeight="1">
      <c r="B78" s="35" t="s">
        <v>10</v>
      </c>
      <c r="C78" s="171" t="s">
        <v>121</v>
      </c>
      <c r="D78" s="172"/>
      <c r="E78" s="172"/>
      <c r="F78" s="172"/>
      <c r="G78" s="172"/>
      <c r="H78" s="173"/>
      <c r="I78" s="44">
        <v>2.8E-3</v>
      </c>
      <c r="J78" s="36">
        <f t="shared" ref="J78:J81" si="2">$J$29*I78</f>
        <v>4.8234374999999998E-5</v>
      </c>
      <c r="L78">
        <f>8.98/3</f>
        <v>2.9933333333333336</v>
      </c>
    </row>
    <row r="79" spans="2:12" ht="17.100000000000001" customHeight="1">
      <c r="B79" s="35" t="s">
        <v>11</v>
      </c>
      <c r="C79" s="171" t="s">
        <v>93</v>
      </c>
      <c r="D79" s="172"/>
      <c r="E79" s="172"/>
      <c r="F79" s="172"/>
      <c r="G79" s="172"/>
      <c r="H79" s="173"/>
      <c r="I79" s="44">
        <v>2.0000000000000001E-4</v>
      </c>
      <c r="J79" s="36">
        <f t="shared" si="2"/>
        <v>3.4453125000000003E-6</v>
      </c>
      <c r="L79">
        <f>L77+L78</f>
        <v>11.973333333333334</v>
      </c>
    </row>
    <row r="80" spans="2:12" ht="17.100000000000001" customHeight="1">
      <c r="B80" s="35" t="s">
        <v>12</v>
      </c>
      <c r="C80" s="171" t="s">
        <v>94</v>
      </c>
      <c r="D80" s="172"/>
      <c r="E80" s="172"/>
      <c r="F80" s="172"/>
      <c r="G80" s="172"/>
      <c r="H80" s="173"/>
      <c r="I80" s="40">
        <v>3.3E-3</v>
      </c>
      <c r="J80" s="36">
        <f t="shared" si="2"/>
        <v>5.684765625E-5</v>
      </c>
      <c r="L80">
        <f>L79*I46</f>
        <v>3.2088533333333338</v>
      </c>
    </row>
    <row r="81" spans="2:12" ht="17.100000000000001" customHeight="1">
      <c r="B81" s="35" t="s">
        <v>13</v>
      </c>
      <c r="C81" s="171" t="s">
        <v>95</v>
      </c>
      <c r="D81" s="172"/>
      <c r="E81" s="172"/>
      <c r="F81" s="172"/>
      <c r="G81" s="172"/>
      <c r="H81" s="173"/>
      <c r="I81" s="44">
        <v>2E-3</v>
      </c>
      <c r="J81" s="36">
        <f t="shared" si="2"/>
        <v>3.4453124999999999E-5</v>
      </c>
      <c r="L81">
        <f>L79+L80</f>
        <v>15.182186666666668</v>
      </c>
    </row>
    <row r="82" spans="2:12" ht="17.100000000000001" customHeight="1">
      <c r="B82" s="35" t="s">
        <v>14</v>
      </c>
      <c r="C82" s="171" t="s">
        <v>122</v>
      </c>
      <c r="D82" s="172"/>
      <c r="E82" s="172"/>
      <c r="F82" s="172"/>
      <c r="G82" s="172"/>
      <c r="H82" s="173"/>
      <c r="I82" s="44">
        <v>1.3899999999999999E-2</v>
      </c>
      <c r="J82" s="36">
        <f>$J$29*I82</f>
        <v>2.3944921875E-4</v>
      </c>
    </row>
    <row r="83" spans="2:12" ht="17.100000000000001" customHeight="1">
      <c r="B83" s="188" t="s">
        <v>123</v>
      </c>
      <c r="C83" s="189"/>
      <c r="D83" s="189"/>
      <c r="E83" s="189"/>
      <c r="F83" s="189"/>
      <c r="G83" s="189"/>
      <c r="H83" s="190"/>
      <c r="I83" s="42">
        <f>I78+I79+I80+I81+I82</f>
        <v>2.2199999999999998E-2</v>
      </c>
      <c r="J83" s="36"/>
    </row>
    <row r="84" spans="2:12" ht="17.100000000000001" customHeight="1">
      <c r="B84" s="35" t="s">
        <v>15</v>
      </c>
      <c r="C84" s="68" t="s">
        <v>125</v>
      </c>
      <c r="D84" s="69"/>
      <c r="E84" s="69"/>
      <c r="F84" s="69"/>
      <c r="G84" s="69"/>
      <c r="H84" s="70"/>
      <c r="I84" s="44">
        <v>3.8999999999999998E-3</v>
      </c>
      <c r="J84" s="36">
        <f>I84*J29</f>
        <v>6.7183593749999996E-5</v>
      </c>
    </row>
    <row r="85" spans="2:12" ht="17.100000000000001" customHeight="1">
      <c r="B85" s="191"/>
      <c r="C85" s="192"/>
      <c r="D85" s="192"/>
      <c r="E85" s="92"/>
      <c r="F85" s="93"/>
      <c r="G85" s="94" t="s">
        <v>126</v>
      </c>
      <c r="H85" s="95"/>
      <c r="I85" s="42">
        <f>I83+I84</f>
        <v>2.6099999999999998E-2</v>
      </c>
      <c r="J85" s="36"/>
    </row>
    <row r="86" spans="2:12" ht="17.100000000000001" customHeight="1">
      <c r="B86" s="35" t="s">
        <v>16</v>
      </c>
      <c r="C86" s="171" t="s">
        <v>127</v>
      </c>
      <c r="D86" s="172"/>
      <c r="E86" s="172"/>
      <c r="F86" s="172"/>
      <c r="G86" s="172"/>
      <c r="H86" s="173"/>
      <c r="I86" s="44">
        <v>3.7000000000000002E-3</v>
      </c>
      <c r="J86" s="36">
        <f>I86*J29</f>
        <v>6.3738281250000006E-5</v>
      </c>
    </row>
    <row r="87" spans="2:12" ht="17.100000000000001" customHeight="1">
      <c r="B87" s="188" t="s">
        <v>123</v>
      </c>
      <c r="C87" s="189"/>
      <c r="D87" s="189"/>
      <c r="E87" s="189"/>
      <c r="F87" s="189"/>
      <c r="G87" s="189"/>
      <c r="H87" s="190"/>
      <c r="I87" s="120">
        <f>I85+I86</f>
        <v>2.98E-2</v>
      </c>
      <c r="J87" s="79">
        <f>SUM(J77:J86)</f>
        <v>5.1335156250000003E-4</v>
      </c>
    </row>
    <row r="88" spans="2:12" ht="23.25" customHeight="1">
      <c r="B88" s="193" t="s">
        <v>128</v>
      </c>
      <c r="C88" s="193"/>
      <c r="D88" s="193"/>
      <c r="E88" s="193"/>
      <c r="F88" s="193"/>
      <c r="G88" s="193"/>
      <c r="H88" s="193"/>
      <c r="I88" s="193"/>
      <c r="J88" s="193"/>
    </row>
    <row r="89" spans="2:12" ht="17.100000000000001" customHeight="1">
      <c r="B89" s="181" t="s">
        <v>78</v>
      </c>
      <c r="C89" s="182"/>
      <c r="D89" s="182"/>
      <c r="E89" s="182"/>
      <c r="F89" s="182"/>
      <c r="G89" s="182"/>
      <c r="H89" s="182"/>
      <c r="I89" s="183"/>
      <c r="J89" s="32" t="s">
        <v>87</v>
      </c>
    </row>
    <row r="90" spans="2:12" ht="17.100000000000001" customHeight="1">
      <c r="B90" s="52" t="s">
        <v>9</v>
      </c>
      <c r="C90" s="83" t="s">
        <v>96</v>
      </c>
      <c r="D90" s="84"/>
      <c r="E90" s="84"/>
      <c r="F90" s="84"/>
      <c r="G90" s="84"/>
      <c r="H90" s="84"/>
      <c r="I90" s="85"/>
      <c r="J90" s="50"/>
    </row>
    <row r="91" spans="2:12" ht="17.100000000000001" customHeight="1">
      <c r="B91" s="166" t="s">
        <v>89</v>
      </c>
      <c r="C91" s="167"/>
      <c r="D91" s="167"/>
      <c r="E91" s="167"/>
      <c r="F91" s="167"/>
      <c r="G91" s="167"/>
      <c r="H91" s="167"/>
      <c r="I91" s="168"/>
      <c r="J91" s="46">
        <f>J90</f>
        <v>0</v>
      </c>
    </row>
    <row r="92" spans="2:12" ht="26.25" customHeight="1">
      <c r="B92" s="184" t="s">
        <v>129</v>
      </c>
      <c r="C92" s="184"/>
      <c r="D92" s="184"/>
      <c r="E92" s="184"/>
      <c r="F92" s="184"/>
      <c r="G92" s="184"/>
      <c r="H92" s="184"/>
      <c r="I92" s="184"/>
      <c r="J92" s="184"/>
    </row>
    <row r="93" spans="2:12" ht="17.100000000000001" customHeight="1">
      <c r="B93" s="185" t="s">
        <v>86</v>
      </c>
      <c r="C93" s="186"/>
      <c r="D93" s="186"/>
      <c r="E93" s="186"/>
      <c r="F93" s="186"/>
      <c r="G93" s="186"/>
      <c r="H93" s="186"/>
      <c r="I93" s="187"/>
      <c r="J93" s="60" t="s">
        <v>87</v>
      </c>
    </row>
    <row r="94" spans="2:12" ht="17.100000000000001" customHeight="1">
      <c r="B94" s="35" t="s">
        <v>20</v>
      </c>
      <c r="C94" s="68" t="s">
        <v>131</v>
      </c>
      <c r="D94" s="69"/>
      <c r="E94" s="69"/>
      <c r="F94" s="69"/>
      <c r="G94" s="69"/>
      <c r="H94" s="69"/>
      <c r="I94" s="96">
        <v>2.98E-2</v>
      </c>
      <c r="J94" s="36">
        <f>J87</f>
        <v>5.1335156250000003E-4</v>
      </c>
    </row>
    <row r="95" spans="2:12" ht="17.100000000000001" customHeight="1">
      <c r="B95" s="52" t="s">
        <v>21</v>
      </c>
      <c r="C95" s="68" t="s">
        <v>130</v>
      </c>
      <c r="D95" s="69"/>
      <c r="E95" s="69"/>
      <c r="F95" s="69"/>
      <c r="G95" s="69"/>
      <c r="H95" s="69"/>
      <c r="I95" s="70"/>
      <c r="J95" s="53">
        <f>J91</f>
        <v>0</v>
      </c>
    </row>
    <row r="96" spans="2:12" ht="17.100000000000001" customHeight="1">
      <c r="B96" s="188" t="s">
        <v>132</v>
      </c>
      <c r="C96" s="189"/>
      <c r="D96" s="189"/>
      <c r="E96" s="189"/>
      <c r="F96" s="189"/>
      <c r="G96" s="189"/>
      <c r="H96" s="189"/>
      <c r="I96" s="190"/>
      <c r="J96" s="79">
        <f>J94+J95</f>
        <v>5.1335156250000003E-4</v>
      </c>
    </row>
    <row r="97" spans="2:10" ht="17.100000000000001" customHeight="1">
      <c r="B97" s="184"/>
      <c r="C97" s="184"/>
      <c r="D97" s="184"/>
      <c r="E97" s="184"/>
      <c r="F97" s="184"/>
      <c r="G97" s="184"/>
      <c r="H97" s="184"/>
      <c r="I97" s="184"/>
      <c r="J97" s="184"/>
    </row>
    <row r="98" spans="2:10" ht="17.100000000000001" customHeight="1">
      <c r="B98" s="178" t="s">
        <v>79</v>
      </c>
      <c r="C98" s="179"/>
      <c r="D98" s="179"/>
      <c r="E98" s="179"/>
      <c r="F98" s="179"/>
      <c r="G98" s="179"/>
      <c r="H98" s="179"/>
      <c r="I98" s="180"/>
      <c r="J98" s="61" t="s">
        <v>87</v>
      </c>
    </row>
    <row r="99" spans="2:10" ht="17.100000000000001" customHeight="1">
      <c r="B99" s="35" t="s">
        <v>9</v>
      </c>
      <c r="C99" s="171" t="s">
        <v>80</v>
      </c>
      <c r="D99" s="172"/>
      <c r="E99" s="172"/>
      <c r="F99" s="172"/>
      <c r="G99" s="172"/>
      <c r="H99" s="172"/>
      <c r="I99" s="173"/>
      <c r="J99" s="36"/>
    </row>
    <row r="100" spans="2:10" ht="17.100000000000001" customHeight="1">
      <c r="B100" s="35" t="s">
        <v>10</v>
      </c>
      <c r="C100" s="171" t="s">
        <v>17</v>
      </c>
      <c r="D100" s="172"/>
      <c r="E100" s="172"/>
      <c r="F100" s="172"/>
      <c r="G100" s="172"/>
      <c r="H100" s="172"/>
      <c r="I100" s="173"/>
      <c r="J100" s="36"/>
    </row>
    <row r="101" spans="2:10" ht="17.100000000000001" customHeight="1">
      <c r="B101" s="45" t="s">
        <v>11</v>
      </c>
      <c r="C101" s="171" t="s">
        <v>141</v>
      </c>
      <c r="D101" s="172"/>
      <c r="E101" s="172"/>
      <c r="F101" s="172"/>
      <c r="G101" s="172"/>
      <c r="H101" s="172"/>
      <c r="I101" s="173"/>
      <c r="J101" s="36"/>
    </row>
    <row r="102" spans="2:10" ht="17.100000000000001" customHeight="1">
      <c r="B102" s="54" t="s">
        <v>12</v>
      </c>
      <c r="C102" s="171" t="s">
        <v>3</v>
      </c>
      <c r="D102" s="172"/>
      <c r="E102" s="172"/>
      <c r="F102" s="172"/>
      <c r="G102" s="172"/>
      <c r="H102" s="172"/>
      <c r="I102" s="173"/>
      <c r="J102" s="50"/>
    </row>
    <row r="103" spans="2:10" ht="17.100000000000001" customHeight="1">
      <c r="B103" s="188" t="s">
        <v>142</v>
      </c>
      <c r="C103" s="189"/>
      <c r="D103" s="189"/>
      <c r="E103" s="189"/>
      <c r="F103" s="189"/>
      <c r="G103" s="189"/>
      <c r="H103" s="189"/>
      <c r="I103" s="190"/>
      <c r="J103" s="79">
        <f>SUM(J99:J102)</f>
        <v>0</v>
      </c>
    </row>
    <row r="104" spans="2:10" ht="17.100000000000001" customHeight="1">
      <c r="B104" s="184"/>
      <c r="C104" s="184"/>
      <c r="D104" s="184"/>
      <c r="E104" s="184"/>
      <c r="F104" s="184"/>
      <c r="G104" s="184"/>
      <c r="H104" s="184"/>
      <c r="I104" s="184"/>
      <c r="J104" s="184"/>
    </row>
    <row r="105" spans="2:10" ht="17.100000000000001" customHeight="1">
      <c r="B105" s="178" t="s">
        <v>81</v>
      </c>
      <c r="C105" s="179"/>
      <c r="D105" s="179"/>
      <c r="E105" s="179"/>
      <c r="F105" s="179"/>
      <c r="G105" s="179"/>
      <c r="H105" s="179"/>
      <c r="I105" s="179"/>
      <c r="J105" s="180"/>
    </row>
    <row r="106" spans="2:10" ht="17.100000000000001" customHeight="1">
      <c r="B106" s="166"/>
      <c r="C106" s="167"/>
      <c r="D106" s="167"/>
      <c r="E106" s="167"/>
      <c r="F106" s="167"/>
      <c r="G106" s="167"/>
      <c r="H106" s="168"/>
      <c r="I106" s="51" t="s">
        <v>2</v>
      </c>
      <c r="J106" s="58" t="s">
        <v>87</v>
      </c>
    </row>
    <row r="107" spans="2:10" ht="17.100000000000001" customHeight="1">
      <c r="B107" s="35" t="s">
        <v>9</v>
      </c>
      <c r="C107" s="171" t="s">
        <v>22</v>
      </c>
      <c r="D107" s="172"/>
      <c r="E107" s="172"/>
      <c r="F107" s="172"/>
      <c r="G107" s="172"/>
      <c r="H107" s="173"/>
      <c r="I107" s="40">
        <v>7.2999999999999995E-2</v>
      </c>
      <c r="J107" s="74"/>
    </row>
    <row r="108" spans="2:10" ht="17.100000000000001" customHeight="1">
      <c r="B108" s="35" t="s">
        <v>10</v>
      </c>
      <c r="C108" s="171" t="s">
        <v>4</v>
      </c>
      <c r="D108" s="172"/>
      <c r="E108" s="172"/>
      <c r="F108" s="172"/>
      <c r="G108" s="172"/>
      <c r="H108" s="173"/>
      <c r="I108" s="40">
        <v>7.3999999999999996E-2</v>
      </c>
      <c r="J108" s="74"/>
    </row>
    <row r="109" spans="2:10" ht="17.100000000000001" customHeight="1">
      <c r="B109" s="35" t="s">
        <v>11</v>
      </c>
      <c r="C109" s="181" t="s">
        <v>46</v>
      </c>
      <c r="D109" s="182"/>
      <c r="E109" s="182"/>
      <c r="F109" s="182"/>
      <c r="G109" s="182"/>
      <c r="H109" s="183"/>
      <c r="I109" s="122">
        <v>8.3500000000000005E-2</v>
      </c>
      <c r="J109" s="77"/>
    </row>
    <row r="110" spans="2:10" ht="17.100000000000001" customHeight="1">
      <c r="B110" s="35" t="s">
        <v>47</v>
      </c>
      <c r="C110" s="171" t="s">
        <v>219</v>
      </c>
      <c r="D110" s="172"/>
      <c r="E110" s="172"/>
      <c r="F110" s="172"/>
      <c r="G110" s="172"/>
      <c r="H110" s="173"/>
      <c r="I110" s="122">
        <v>6.3500000000000001E-2</v>
      </c>
      <c r="J110" s="47"/>
    </row>
    <row r="111" spans="2:10" ht="17.100000000000001" customHeight="1">
      <c r="B111" s="35" t="s">
        <v>48</v>
      </c>
      <c r="C111" s="171" t="s">
        <v>143</v>
      </c>
      <c r="D111" s="172"/>
      <c r="E111" s="172"/>
      <c r="F111" s="172"/>
      <c r="G111" s="172"/>
      <c r="H111" s="173"/>
      <c r="I111" s="37">
        <v>0</v>
      </c>
      <c r="J111" s="47"/>
    </row>
    <row r="112" spans="2:10" ht="17.100000000000001" customHeight="1">
      <c r="B112" s="35" t="s">
        <v>145</v>
      </c>
      <c r="C112" s="171" t="s">
        <v>144</v>
      </c>
      <c r="D112" s="172"/>
      <c r="E112" s="172"/>
      <c r="F112" s="172"/>
      <c r="G112" s="172"/>
      <c r="H112" s="173"/>
      <c r="I112" s="37">
        <v>0.02</v>
      </c>
      <c r="J112" s="47"/>
    </row>
    <row r="113" spans="2:12" ht="17.100000000000001" customHeight="1">
      <c r="B113" s="35" t="s">
        <v>146</v>
      </c>
      <c r="C113" s="171" t="s">
        <v>147</v>
      </c>
      <c r="D113" s="172"/>
      <c r="E113" s="172"/>
      <c r="F113" s="172"/>
      <c r="G113" s="172"/>
      <c r="H113" s="173"/>
      <c r="I113" s="37">
        <v>0</v>
      </c>
      <c r="J113" s="47">
        <f>((J124+J107+J108)*I113)/(1-I109)</f>
        <v>0</v>
      </c>
    </row>
    <row r="114" spans="2:12" ht="17.100000000000001" customHeight="1">
      <c r="B114" s="160" t="s">
        <v>161</v>
      </c>
      <c r="C114" s="161"/>
      <c r="D114" s="161"/>
      <c r="E114" s="161"/>
      <c r="F114" s="161"/>
      <c r="G114" s="161"/>
      <c r="H114" s="162"/>
      <c r="I114" s="106">
        <f>I107+I108+I109</f>
        <v>0.23049999999999998</v>
      </c>
      <c r="J114" s="75">
        <f>J107+J108+J109</f>
        <v>0</v>
      </c>
    </row>
    <row r="115" spans="2:12" ht="17.100000000000001" customHeight="1">
      <c r="B115" s="33"/>
      <c r="C115" s="174"/>
      <c r="D115" s="174"/>
      <c r="E115" s="174"/>
      <c r="F115" s="174"/>
      <c r="G115" s="174"/>
      <c r="H115" s="174"/>
      <c r="I115" s="174"/>
      <c r="J115" s="174"/>
    </row>
    <row r="116" spans="2:12" ht="17.100000000000001" customHeight="1">
      <c r="B116" s="33"/>
      <c r="C116" s="33"/>
      <c r="D116" s="33"/>
      <c r="E116" s="33"/>
      <c r="F116" s="33"/>
      <c r="G116" s="33"/>
      <c r="H116" s="33"/>
      <c r="I116" s="33"/>
      <c r="J116" s="39"/>
    </row>
    <row r="117" spans="2:12" ht="17.100000000000001" customHeight="1">
      <c r="B117" s="175" t="s">
        <v>82</v>
      </c>
      <c r="C117" s="176"/>
      <c r="D117" s="176"/>
      <c r="E117" s="176"/>
      <c r="F117" s="176"/>
      <c r="G117" s="176"/>
      <c r="H117" s="176"/>
      <c r="I117" s="176"/>
      <c r="J117" s="177"/>
      <c r="L117" s="25"/>
    </row>
    <row r="118" spans="2:12" ht="17.100000000000001" customHeight="1">
      <c r="B118" s="166" t="s">
        <v>23</v>
      </c>
      <c r="C118" s="167"/>
      <c r="D118" s="167"/>
      <c r="E118" s="167"/>
      <c r="F118" s="167"/>
      <c r="G118" s="167"/>
      <c r="H118" s="167"/>
      <c r="I118" s="168"/>
      <c r="J118" s="58" t="s">
        <v>87</v>
      </c>
    </row>
    <row r="119" spans="2:12" ht="17.100000000000001" customHeight="1">
      <c r="B119" s="30" t="s">
        <v>9</v>
      </c>
      <c r="C119" s="163" t="str">
        <f>B21</f>
        <v>MÓDULO 1 - COMPOSIÇÃO DA REMUNERAÇÃO</v>
      </c>
      <c r="D119" s="164"/>
      <c r="E119" s="164"/>
      <c r="F119" s="164"/>
      <c r="G119" s="164"/>
      <c r="H119" s="164"/>
      <c r="I119" s="165"/>
      <c r="J119" s="36">
        <f>J29</f>
        <v>1.7226562500000001E-2</v>
      </c>
    </row>
    <row r="120" spans="2:12" ht="17.100000000000001" customHeight="1">
      <c r="B120" s="30" t="s">
        <v>10</v>
      </c>
      <c r="C120" s="163" t="str">
        <f>B31</f>
        <v>MÓDULO 2 – ENCARGOS E BENEFÍCIOS ANUAIS, MENSAIS E DIÁRIOS</v>
      </c>
      <c r="D120" s="164"/>
      <c r="E120" s="164"/>
      <c r="F120" s="164"/>
      <c r="G120" s="164"/>
      <c r="H120" s="164"/>
      <c r="I120" s="165"/>
      <c r="J120" s="47">
        <f>J63</f>
        <v>7.9655625000000004E-3</v>
      </c>
    </row>
    <row r="121" spans="2:12" ht="17.100000000000001" customHeight="1">
      <c r="B121" s="30" t="s">
        <v>11</v>
      </c>
      <c r="C121" s="163" t="str">
        <f>B65</f>
        <v>MÓDULO 3 – PROVISÃO PARA RESCISÃO</v>
      </c>
      <c r="D121" s="164"/>
      <c r="E121" s="164"/>
      <c r="F121" s="164"/>
      <c r="G121" s="164"/>
      <c r="H121" s="164"/>
      <c r="I121" s="165"/>
      <c r="J121" s="47">
        <f>J73</f>
        <v>1.19895496875E-3</v>
      </c>
      <c r="L121" s="25"/>
    </row>
    <row r="122" spans="2:12" ht="17.100000000000001" customHeight="1">
      <c r="B122" s="32" t="s">
        <v>12</v>
      </c>
      <c r="C122" s="163" t="str">
        <f>B75</f>
        <v>MÓDULO 4 – CUSTO DE REPOSIÇÃO DO PROFISSIONAL AUSENTE</v>
      </c>
      <c r="D122" s="164"/>
      <c r="E122" s="164"/>
      <c r="F122" s="164"/>
      <c r="G122" s="164"/>
      <c r="H122" s="164"/>
      <c r="I122" s="165"/>
      <c r="J122" s="47">
        <f>J96</f>
        <v>5.1335156250000003E-4</v>
      </c>
      <c r="L122" s="25"/>
    </row>
    <row r="123" spans="2:12" ht="17.100000000000001" customHeight="1">
      <c r="B123" s="32" t="s">
        <v>13</v>
      </c>
      <c r="C123" s="163" t="str">
        <f>B98</f>
        <v>MÓDULO 5 – INSUMOS DIVERSOS</v>
      </c>
      <c r="D123" s="164"/>
      <c r="E123" s="164"/>
      <c r="F123" s="164"/>
      <c r="G123" s="164"/>
      <c r="H123" s="164"/>
      <c r="I123" s="165"/>
      <c r="J123" s="47">
        <f>J103</f>
        <v>0</v>
      </c>
    </row>
    <row r="124" spans="2:12" ht="17.100000000000001" customHeight="1">
      <c r="B124" s="35"/>
      <c r="C124" s="188" t="s">
        <v>83</v>
      </c>
      <c r="D124" s="189"/>
      <c r="E124" s="189"/>
      <c r="F124" s="189"/>
      <c r="G124" s="189"/>
      <c r="H124" s="189"/>
      <c r="I124" s="190"/>
      <c r="J124" s="79">
        <f>SUM(J119:J123)</f>
        <v>2.6904431531250002E-2</v>
      </c>
      <c r="L124" s="24"/>
    </row>
    <row r="125" spans="2:12" ht="17.100000000000001" customHeight="1">
      <c r="B125" s="32" t="s">
        <v>14</v>
      </c>
      <c r="C125" s="163" t="str">
        <f>B105</f>
        <v>MÓDULO 6 – CUSTOS INDIRETOS, TRIBUTOS E LUCRO</v>
      </c>
      <c r="D125" s="164"/>
      <c r="E125" s="164"/>
      <c r="F125" s="164"/>
      <c r="G125" s="164"/>
      <c r="H125" s="164"/>
      <c r="I125" s="165"/>
      <c r="J125" s="36">
        <f>J114</f>
        <v>0</v>
      </c>
    </row>
    <row r="126" spans="2:12" ht="17.100000000000001" customHeight="1">
      <c r="B126" s="188" t="s">
        <v>84</v>
      </c>
      <c r="C126" s="189"/>
      <c r="D126" s="189"/>
      <c r="E126" s="189"/>
      <c r="F126" s="189"/>
      <c r="G126" s="189"/>
      <c r="H126" s="189"/>
      <c r="I126" s="190"/>
      <c r="J126" s="79">
        <f>J124+J125</f>
        <v>2.6904431531250002E-2</v>
      </c>
      <c r="L126" s="62"/>
    </row>
    <row r="127" spans="2:12">
      <c r="J127" s="24"/>
    </row>
    <row r="128" spans="2:12" ht="13.5" hidden="1" thickBot="1">
      <c r="B128" s="6"/>
      <c r="C128" s="133" t="s">
        <v>25</v>
      </c>
      <c r="D128" s="133"/>
      <c r="E128" s="133"/>
      <c r="F128" s="133"/>
      <c r="G128" s="133"/>
      <c r="H128" s="133"/>
      <c r="I128" s="3"/>
      <c r="J128" s="3"/>
    </row>
    <row r="129" spans="2:10" ht="40.5" hidden="1" customHeight="1">
      <c r="B129" s="169" t="s">
        <v>27</v>
      </c>
      <c r="C129" s="170"/>
      <c r="D129" s="169" t="s">
        <v>28</v>
      </c>
      <c r="E129" s="170"/>
      <c r="F129" s="169" t="s">
        <v>30</v>
      </c>
      <c r="G129" s="170"/>
      <c r="H129" s="21" t="s">
        <v>29</v>
      </c>
      <c r="I129" s="22" t="s">
        <v>26</v>
      </c>
      <c r="J129" s="7" t="s">
        <v>0</v>
      </c>
    </row>
    <row r="130" spans="2:10" hidden="1">
      <c r="B130" s="155" t="s">
        <v>31</v>
      </c>
      <c r="C130" s="156"/>
      <c r="D130" s="157" t="s">
        <v>35</v>
      </c>
      <c r="E130" s="158"/>
      <c r="F130" s="159"/>
      <c r="G130" s="156"/>
      <c r="H130" s="11" t="s">
        <v>35</v>
      </c>
      <c r="I130" s="17"/>
      <c r="J130" s="14">
        <v>0</v>
      </c>
    </row>
    <row r="131" spans="2:10" hidden="1">
      <c r="B131" s="152" t="s">
        <v>32</v>
      </c>
      <c r="C131" s="147"/>
      <c r="D131" s="153" t="s">
        <v>35</v>
      </c>
      <c r="E131" s="154"/>
      <c r="F131" s="146"/>
      <c r="G131" s="147"/>
      <c r="H131" s="4" t="s">
        <v>35</v>
      </c>
      <c r="I131" s="18"/>
      <c r="J131" s="15">
        <v>0</v>
      </c>
    </row>
    <row r="132" spans="2:10" hidden="1">
      <c r="B132" s="152" t="s">
        <v>33</v>
      </c>
      <c r="C132" s="147"/>
      <c r="D132" s="153" t="s">
        <v>35</v>
      </c>
      <c r="E132" s="154"/>
      <c r="F132" s="146"/>
      <c r="G132" s="147"/>
      <c r="H132" s="4" t="s">
        <v>35</v>
      </c>
      <c r="I132" s="18"/>
      <c r="J132" s="15">
        <v>0</v>
      </c>
    </row>
    <row r="133" spans="2:10" hidden="1">
      <c r="B133" s="152" t="s">
        <v>34</v>
      </c>
      <c r="C133" s="147"/>
      <c r="D133" s="153" t="s">
        <v>35</v>
      </c>
      <c r="E133" s="154"/>
      <c r="F133" s="146"/>
      <c r="G133" s="147"/>
      <c r="H133" s="4" t="s">
        <v>35</v>
      </c>
      <c r="I133" s="18"/>
      <c r="J133" s="15">
        <v>0</v>
      </c>
    </row>
    <row r="134" spans="2:10" hidden="1">
      <c r="B134" s="144"/>
      <c r="C134" s="145"/>
      <c r="D134" s="146"/>
      <c r="E134" s="147"/>
      <c r="F134" s="146"/>
      <c r="G134" s="147"/>
      <c r="H134" s="12"/>
      <c r="I134" s="19"/>
      <c r="J134" s="15"/>
    </row>
    <row r="135" spans="2:10" ht="13.5" hidden="1" thickBot="1">
      <c r="B135" s="148"/>
      <c r="C135" s="149"/>
      <c r="D135" s="150"/>
      <c r="E135" s="151"/>
      <c r="F135" s="150"/>
      <c r="G135" s="151"/>
      <c r="H135" s="13"/>
      <c r="I135" s="20"/>
      <c r="J135" s="16"/>
    </row>
    <row r="136" spans="2:10" ht="13.5" hidden="1" thickBot="1">
      <c r="B136" s="130" t="s">
        <v>36</v>
      </c>
      <c r="C136" s="131"/>
      <c r="D136" s="131"/>
      <c r="E136" s="131"/>
      <c r="F136" s="131"/>
      <c r="G136" s="131"/>
      <c r="H136" s="131"/>
      <c r="I136" s="132"/>
      <c r="J136" s="5">
        <f>SUM(J134:J135)</f>
        <v>0</v>
      </c>
    </row>
    <row r="137" spans="2:10" hidden="1"/>
    <row r="138" spans="2:10" ht="13.5" hidden="1" thickBot="1">
      <c r="B138" s="6" t="s">
        <v>37</v>
      </c>
      <c r="C138" s="133" t="s">
        <v>38</v>
      </c>
      <c r="D138" s="133"/>
      <c r="E138" s="133"/>
      <c r="F138" s="133"/>
      <c r="G138" s="133"/>
      <c r="H138" s="133"/>
      <c r="I138" s="3"/>
      <c r="J138" s="3"/>
    </row>
    <row r="139" spans="2:10" ht="13.5" hidden="1" thickBot="1">
      <c r="B139" s="130" t="s">
        <v>39</v>
      </c>
      <c r="C139" s="131"/>
      <c r="D139" s="131"/>
      <c r="E139" s="131"/>
      <c r="F139" s="131"/>
      <c r="G139" s="131"/>
      <c r="H139" s="131"/>
      <c r="I139" s="131"/>
      <c r="J139" s="134"/>
    </row>
    <row r="140" spans="2:10" ht="13.5" hidden="1" thickBot="1">
      <c r="B140" s="23"/>
      <c r="C140" s="135" t="s">
        <v>40</v>
      </c>
      <c r="D140" s="136"/>
      <c r="E140" s="136"/>
      <c r="F140" s="136"/>
      <c r="G140" s="136"/>
      <c r="H140" s="136"/>
      <c r="I140" s="137"/>
      <c r="J140" s="7" t="s">
        <v>0</v>
      </c>
    </row>
    <row r="141" spans="2:10" hidden="1">
      <c r="B141" s="2" t="s">
        <v>9</v>
      </c>
      <c r="C141" s="138" t="s">
        <v>41</v>
      </c>
      <c r="D141" s="139"/>
      <c r="E141" s="139"/>
      <c r="F141" s="139"/>
      <c r="G141" s="139"/>
      <c r="H141" s="139"/>
      <c r="I141" s="140"/>
      <c r="J141" s="10">
        <f>J110</f>
        <v>0</v>
      </c>
    </row>
    <row r="142" spans="2:10" hidden="1">
      <c r="B142" s="8" t="s">
        <v>10</v>
      </c>
      <c r="C142" s="141" t="s">
        <v>42</v>
      </c>
      <c r="D142" s="142"/>
      <c r="E142" s="142"/>
      <c r="F142" s="142"/>
      <c r="G142" s="142"/>
      <c r="H142" s="142"/>
      <c r="I142" s="143"/>
      <c r="J142" s="9" t="e">
        <f>#REF!</f>
        <v>#REF!</v>
      </c>
    </row>
    <row r="143" spans="2:10" ht="13.5" hidden="1" thickBot="1">
      <c r="B143" s="8" t="s">
        <v>11</v>
      </c>
      <c r="C143" s="124" t="s">
        <v>43</v>
      </c>
      <c r="D143" s="125"/>
      <c r="E143" s="125"/>
      <c r="F143" s="125"/>
      <c r="G143" s="125"/>
      <c r="H143" s="125"/>
      <c r="I143" s="126"/>
      <c r="J143" s="9">
        <f>J114</f>
        <v>0</v>
      </c>
    </row>
    <row r="144" spans="2:10" ht="13.5" hidden="1" thickBot="1">
      <c r="B144" s="127" t="s">
        <v>19</v>
      </c>
      <c r="C144" s="128"/>
      <c r="D144" s="128"/>
      <c r="E144" s="128"/>
      <c r="F144" s="128"/>
      <c r="G144" s="128"/>
      <c r="H144" s="128"/>
      <c r="I144" s="129"/>
      <c r="J144" s="5" t="e">
        <f>SUM(J141:J143)</f>
        <v>#REF!</v>
      </c>
    </row>
    <row r="145" spans="2:3" hidden="1">
      <c r="B145" s="6" t="s">
        <v>18</v>
      </c>
      <c r="C145" t="s">
        <v>44</v>
      </c>
    </row>
    <row r="146" spans="2:3" hidden="1"/>
  </sheetData>
  <mergeCells count="135">
    <mergeCell ref="C143:I143"/>
    <mergeCell ref="B144:I144"/>
    <mergeCell ref="B136:I136"/>
    <mergeCell ref="C138:H138"/>
    <mergeCell ref="B139:J139"/>
    <mergeCell ref="C140:I140"/>
    <mergeCell ref="C141:I141"/>
    <mergeCell ref="C142:I142"/>
    <mergeCell ref="B134:C134"/>
    <mergeCell ref="D134:E134"/>
    <mergeCell ref="F134:G134"/>
    <mergeCell ref="B135:C135"/>
    <mergeCell ref="D135:E135"/>
    <mergeCell ref="F135:G135"/>
    <mergeCell ref="B132:C132"/>
    <mergeCell ref="D132:E132"/>
    <mergeCell ref="F132:G132"/>
    <mergeCell ref="B133:C133"/>
    <mergeCell ref="D133:E133"/>
    <mergeCell ref="F133:G133"/>
    <mergeCell ref="B130:C130"/>
    <mergeCell ref="D130:E130"/>
    <mergeCell ref="F130:G130"/>
    <mergeCell ref="B131:C131"/>
    <mergeCell ref="D131:E131"/>
    <mergeCell ref="F131:G131"/>
    <mergeCell ref="C124:I124"/>
    <mergeCell ref="C125:I125"/>
    <mergeCell ref="B126:I126"/>
    <mergeCell ref="C128:H128"/>
    <mergeCell ref="B129:C129"/>
    <mergeCell ref="D129:E129"/>
    <mergeCell ref="F129:G129"/>
    <mergeCell ref="B118:I118"/>
    <mergeCell ref="C119:I119"/>
    <mergeCell ref="C120:I120"/>
    <mergeCell ref="C121:I121"/>
    <mergeCell ref="C122:I122"/>
    <mergeCell ref="C123:I123"/>
    <mergeCell ref="C111:H111"/>
    <mergeCell ref="C112:H112"/>
    <mergeCell ref="C113:H113"/>
    <mergeCell ref="B114:H114"/>
    <mergeCell ref="C115:J115"/>
    <mergeCell ref="B117:J117"/>
    <mergeCell ref="B105:J105"/>
    <mergeCell ref="B106:H106"/>
    <mergeCell ref="C107:H107"/>
    <mergeCell ref="C108:H108"/>
    <mergeCell ref="C109:H109"/>
    <mergeCell ref="C110:H110"/>
    <mergeCell ref="C99:I99"/>
    <mergeCell ref="C100:I100"/>
    <mergeCell ref="C101:I101"/>
    <mergeCell ref="C102:I102"/>
    <mergeCell ref="B103:I103"/>
    <mergeCell ref="B104:J104"/>
    <mergeCell ref="B91:I91"/>
    <mergeCell ref="B92:J92"/>
    <mergeCell ref="B93:I93"/>
    <mergeCell ref="B96:I96"/>
    <mergeCell ref="B97:J97"/>
    <mergeCell ref="B98:I98"/>
    <mergeCell ref="B83:H83"/>
    <mergeCell ref="B85:D85"/>
    <mergeCell ref="C86:H86"/>
    <mergeCell ref="B87:H87"/>
    <mergeCell ref="B88:J88"/>
    <mergeCell ref="B89:I89"/>
    <mergeCell ref="C77:H77"/>
    <mergeCell ref="C78:H78"/>
    <mergeCell ref="C79:H79"/>
    <mergeCell ref="C80:H80"/>
    <mergeCell ref="C81:H81"/>
    <mergeCell ref="C82:H82"/>
    <mergeCell ref="C71:H71"/>
    <mergeCell ref="C72:H72"/>
    <mergeCell ref="B73:H73"/>
    <mergeCell ref="B74:J74"/>
    <mergeCell ref="B75:J75"/>
    <mergeCell ref="B76:H76"/>
    <mergeCell ref="B65:J65"/>
    <mergeCell ref="B66:H66"/>
    <mergeCell ref="C67:H67"/>
    <mergeCell ref="C68:H68"/>
    <mergeCell ref="C69:H69"/>
    <mergeCell ref="C70:H70"/>
    <mergeCell ref="C53:I53"/>
    <mergeCell ref="C56:I56"/>
    <mergeCell ref="B57:I57"/>
    <mergeCell ref="B58:J58"/>
    <mergeCell ref="B59:I59"/>
    <mergeCell ref="B64:J64"/>
    <mergeCell ref="C44:H44"/>
    <mergeCell ref="C45:H45"/>
    <mergeCell ref="B46:H46"/>
    <mergeCell ref="B47:J47"/>
    <mergeCell ref="B48:I48"/>
    <mergeCell ref="C52:I52"/>
    <mergeCell ref="C38:H38"/>
    <mergeCell ref="C39:H39"/>
    <mergeCell ref="C40:H40"/>
    <mergeCell ref="C41:H41"/>
    <mergeCell ref="C42:H42"/>
    <mergeCell ref="C43:H43"/>
    <mergeCell ref="B32:H32"/>
    <mergeCell ref="C33:H33"/>
    <mergeCell ref="C34:H34"/>
    <mergeCell ref="B35:H35"/>
    <mergeCell ref="B36:J36"/>
    <mergeCell ref="B37:H37"/>
    <mergeCell ref="C24:I24"/>
    <mergeCell ref="C27:I27"/>
    <mergeCell ref="C28:I28"/>
    <mergeCell ref="B29:I29"/>
    <mergeCell ref="B31:J31"/>
    <mergeCell ref="C17:I17"/>
    <mergeCell ref="C18:I18"/>
    <mergeCell ref="C19:I19"/>
    <mergeCell ref="B20:J20"/>
    <mergeCell ref="B21:I21"/>
    <mergeCell ref="C22:I22"/>
    <mergeCell ref="C8:I8"/>
    <mergeCell ref="C10:I10"/>
    <mergeCell ref="B13:J13"/>
    <mergeCell ref="C14:I14"/>
    <mergeCell ref="C15:I15"/>
    <mergeCell ref="C16:I16"/>
    <mergeCell ref="B1:J1"/>
    <mergeCell ref="B2:J2"/>
    <mergeCell ref="B4:J4"/>
    <mergeCell ref="C5:I5"/>
    <mergeCell ref="C6:I6"/>
    <mergeCell ref="C7:I7"/>
    <mergeCell ref="C9:I9"/>
  </mergeCells>
  <pageMargins left="0.39370078740157483" right="0.19685039370078741" top="0.59055118110236227" bottom="0.39370078740157483" header="0.15748031496062992" footer="0.15748031496062992"/>
  <pageSetup paperSize="9" scale="80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16</vt:i4>
      </vt:variant>
    </vt:vector>
  </HeadingPairs>
  <TitlesOfParts>
    <vt:vector size="16" baseType="lpstr">
      <vt:lpstr>ENCARREGADO  GERAL</vt:lpstr>
      <vt:lpstr>Bombeiro hidráulico</vt:lpstr>
      <vt:lpstr>PEDREIRO</vt:lpstr>
      <vt:lpstr>PINTOR</vt:lpstr>
      <vt:lpstr>CABISTA DE REDE</vt:lpstr>
      <vt:lpstr>Uniformes</vt:lpstr>
      <vt:lpstr>Eletri expediente</vt:lpstr>
      <vt:lpstr>Elet Plant Diur (2)</vt:lpstr>
      <vt:lpstr>Elet Plant Not (3)</vt:lpstr>
      <vt:lpstr>Téc Ref Exper (2)</vt:lpstr>
      <vt:lpstr>Téc .Ref. Plant Diur (4)</vt:lpstr>
      <vt:lpstr>Téc. Refri Plant Not (4)</vt:lpstr>
      <vt:lpstr>Téc Em Manut. AC</vt:lpstr>
      <vt:lpstr>Espec.Em Mamut.SIST. INC</vt:lpstr>
      <vt:lpstr>Engenheiro Eletric</vt:lpstr>
      <vt:lpstr>Engenheiro Mec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</dc:creator>
  <cp:lastModifiedBy>Adelmo.Silva</cp:lastModifiedBy>
  <cp:lastPrinted>2017-05-27T18:29:27Z</cp:lastPrinted>
  <dcterms:created xsi:type="dcterms:W3CDTF">2010-12-08T17:56:29Z</dcterms:created>
  <dcterms:modified xsi:type="dcterms:W3CDTF">2026-08-10T17:11:55Z</dcterms:modified>
</cp:coreProperties>
</file>